
<file path=[Content_Types].xml><?xml version="1.0" encoding="utf-8"?>
<Types xmlns="http://schemas.openxmlformats.org/package/2006/content-type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e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bookViews>
    <workbookView showSheetTabs="0" xWindow="-120" yWindow="-120" windowWidth="19440" windowHeight="15000"/>
  </bookViews>
  <sheets>
    <sheet name="Sheet1" sheetId="1" r:id="rId1"/>
  </sheets>
  <definedNames>
    <definedName name="_xlnm._FilterDatabase" localSheetId="0" hidden="1"><![CDATA[Sheet1!$O$1:$O$79]]></definedName>
  </definedNames>
  <calcPr calcId="191029" refMode="R1C1"/>
  <extLst>
    <ext uri="{B58B0392-4F1F-4190-BB64-5DF3571DCE5F}">
      <xcalcf:calcFeatures xmlns:xcalcf="http://schemas.microsoft.com/office/spreadsheetml/2018/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Хвича Циклаури</author>
    <author>pguser5</author>
  </authors>
  <commentList>
    <comment ref="E6" authorId="0">
      <text/>
    </comment>
    <comment ref="F6" authorId="0">
      <text>
        <r>
          <rPr>
            <sz val="11"/>
            <color indexed="53"/>
            <rFont val="Tahoma"/>
            <family val="2"/>
            <charset val="204"/>
          </rPr>
          <t xml:space="preserve">Каково это — ступить на поверхность Луны? Что делать, если роботы захватят мир? Как вакцины обучают наш иммунитет? В этом подробном путеводителе вы найдете всё,  что когда-либо хотели узнать о Вселенной: есть ли жизнь на Марсе, какие секреты хранят черные дыры, причины изменения климата и правду о пандемиях в истории. С чего начнете?</t>
        </r>
        <r>
          <rPr>
            <sz val="11"/>
            <color indexed="81"/>
            <rFont val="Tahoma"/>
            <family val="2"/>
            <charset val="204"/>
          </rPr>
          <t xml:space="preserve">
</t>
        </r>
      </text>
    </comment>
    <comment ref="F8" authorId="1">
      <text>
        <r>
          <rPr>
            <sz val="8"/>
            <color indexed="81"/>
            <rFont val="Tahoma"/>
            <family val="2"/>
            <charset val="204"/>
          </rPr>
          <t xml:space="preserve">Мирил Ли потеряла лучшего друга, и родители отправили ее учиться в престижную школу-пансион — чтобы она сменила обстановку. Мэтт тоже потерял лучшего друга, и живет теперь в заброшенной лачуге на берегу океана — он скрывается от опасного преступника. И Мирил, и Мэтт слишком хорошо знают, что такое пустота внутри и накрывающая тебя Мгла. Но им удастся все преодолеть: пусть это будет не просто, пусть не в мгновение ока, — Мгла рано или поздно рассеется. Главное — слушать свое сердце и не бояться.
Заключительная книга трилогии Гэри Шмидта, в которую вошли «Битвы по средам» и «Пока нормально».</t>
        </r>
      </text>
    </comment>
    <comment ref="F9" authorId="1">
      <text>
        <r>
          <rPr>
            <sz val="8"/>
            <color indexed="8"/>
            <rFont val="Tahoma"/>
            <family val="2"/>
            <charset val="204"/>
            <b/>
          </rPr>
          <t xml:space="preserve">Новая книга замечательного детского писателя, натуралиста Станислава Востокова о девочке Соне по прозвищу Коза, сбежавшей из детского дома. Коза бежит в заброшенный поселок, стоящий на краю тундры. Она обожает животных, ее друзьями и собеседниками становятся птицы и звери, уже давно присвоившие себе человеческое жилье. Но кто жил здесь раньше? Что стало с этими людьми?
Соня справляется с самостоятельной жизнью, хоть ей и нелегко, а еще исследует открывшийся ей большой мир. И прежде всего тундру – изумительной красоты пространство, где так много манящих тайн и ни души на сотни километров вокруг. Или так только кажется? Она найдет друзей и призвание, но прежде произойдет настоящее чудо.</t>
        </r>
      </text>
    </comment>
    <comment ref="F10" authorId="1">
      <text>
        <r>
          <rPr>
            <sz val="8"/>
            <color indexed="81"/>
            <rFont val="Tahoma"/>
            <family val="2"/>
            <charset val="204"/>
          </rPr>
          <t xml:space="preserve">Мирил Ли потеряла лучшего друга, и родители отправили ее учиться в престижную школу-пансион — чтобы она сменила обстановку. Мэтт тоже потерял лучшего друга, и живет теперь в заброшенной лачуге на берегу океана — он скрывается от опасного преступника. И Мирил, и Мэтт слишком хорошо знают, что такое пустота внутри и накрывающая тебя Мгла. Но им удастся все преодолеть: пусть это будет не просто, пусть не в мгновение ока, — Мгла рано или поздно рассеется. Главное — слушать свое сердце и не бояться.
Заключительная книга трилогии Гэри Шмидта, в которую вошли «Битвы по средам» и «Пока нормально».</t>
        </r>
      </text>
    </comment>
    <comment ref="E12" authorId="1">
      <text/>
    </comment>
    <comment ref="F12" authorId="1">
      <text>
        <r>
          <rPr>
            <sz val="8"/>
            <color indexed="81"/>
            <rFont val="Tahoma"/>
            <family val="2"/>
            <charset val="204"/>
          </rPr>
          <t xml:space="preserve">Шэрон Дрейпер «Привет, давай поговорим». Книжка вышла в издательстве «Розовый жираф». Рассказ ведется от лица главной героини. «Я не могу говорить. Не могу ходить. Не могу сама поесть или умыться. Со мной одни проблемы… В моей памяти находится место для каждого прожитого мига. Хотя толку от этого мало, ведь я ни с кем не могу поделиться своими воспоминаниями, не могу ни о чем рассказать… Я не сразу поняла, что отличаюсь от других. Я быстро соображаю, легко запоминаю любую мелочь, так почему же у меня не получается делать, что делают все? Это было странно. Конечно, я злилась». Таково начало истории. Истории понятной: как извлечь из человека богатство, которое никому не доступно? О котором никто даже и не догадывается. Как сквозь внешнюю оболочку, как будто кричащую о дефектности, чужеродности, болезненности, пробиться к миру, который богаче и интереснее много из того, что укладывается в рамки нормы, нормальности. Как заговорить с тем, кто как будто обречен на молчание и отчуждение? Собственно, об этом книга. </t>
        </r>
      </text>
    </comment>
    <comment ref="E13" authorId="1">
      <text>
        <r>
          <rPr>
            <sz val="8"/>
            <color indexed="81"/>
            <rFont val="Tahoma"/>
            <family val="2"/>
            <charset val="204"/>
          </rPr>
          <t xml:space="preserve">
</t>
        </r>
      </text>
    </comment>
    <comment ref="F13" authorId="1">
      <text>
        <r>
          <rPr>
            <sz val="8"/>
            <color indexed="81"/>
            <rFont val="Tahoma"/>
            <family val="2"/>
            <charset val="204"/>
          </rPr>
          <t xml:space="preserve">Чейз не помнит, зачем он полез на крышу, как и почему с нее упал. Просто в один прекрасный день он очнулся в больничной палате среди абсолютно незнакомых людей: мамы, брата, врача – и узнал от них, что его зовут Чейз Эмброз. Все, что произошло с ним за тринадцать лет жизни, словно корова языком слизала.
Теперь ему предстоит узнать, что он за человек.
Что любит, с кем дружит, как к нему относятся окружающие…
И тут его ждет не самое приятное открытие: для одних школьников он герой, капитан суперуспешной футбольной команды, а для других – исчадие ада, ненавистный мучитель, бессовестный и жестокий.
Но так ли важно, кем был Чейз Эмброз? Гораздо важнее понять, кто он сейчас и кем станет в будущем.</t>
        </r>
      </text>
    </comment>
    <comment ref="E14" authorId="1">
      <text>
        <r>
          <rPr>
            <sz val="8"/>
            <color indexed="81"/>
            <rFont val="Tahoma"/>
            <family val="2"/>
            <charset val="204"/>
          </rPr>
          <t xml:space="preserve">
</t>
        </r>
      </text>
    </comment>
    <comment ref="F14" authorId="1">
      <text>
        <r>
          <rPr>
            <sz val="8"/>
            <color indexed="8"/>
            <rFont val="Tahoma"/>
            <family val="2"/>
            <charset val="204"/>
            <b/>
          </rPr>
          <t xml:space="preserve">Иногда все так трудно и неправильно! Дине тринадцать лет, школьный год только начался, и почти сразу все не заладилось. Мальчик, который ей нравится, кажется, не очень-то обращает на нее внимание. Лучшая подружка обиделась и не разговаривает. Мама с папой постоянно ругаются, а у мамы, похоже, завелся поклонник!
</t>
        </r>
        <r>
          <rPr>
            <sz val="8"/>
            <color indexed="8"/>
            <rFont val="Tahoma"/>
            <family val="2"/>
            <charset val="204"/>
            <b/>
          </rPr>
          <t xml:space="preserve">Дебютная повесть Анны Занадворовой говорит о проблемах и переживаниях, с которыми сталкивается каждый подросток, и о том, что выход обычно находится – главное, искать его и разговаривать друг с другом.</t>
        </r>
      </text>
    </comment>
    <comment ref="E16" authorId="1">
      <text/>
    </comment>
    <comment ref="F16" authorId="1">
      <text>
        <r>
          <rPr>
            <sz val="8"/>
            <color indexed="16"/>
            <rFont val="Tahoma"/>
            <family val="2"/>
            <charset val="204"/>
            <b/>
          </rPr>
          <t xml:space="preserve">Земной шар перенаселён, природные ресурсы стремительно истощаются. Тринадцатилетний Ари заботится о своем младшем брате Йони, пока их мама пытается найти хоть какую-нибудь работу. Мальчики вместе играют в новую компьютерную игру «Кеплер-62», которую никому не удаётся пройти до конца. Ходят слухи, что победителя, добравшегося до последнего уровня, ждёт какая-то особенная награда. Но никто не знает, какая. Да и правда ли, что это всего лишь игра?</t>
        </r>
      </text>
    </comment>
    <comment ref="E17" authorId="1">
      <text/>
    </comment>
    <comment ref="F17" authorId="1">
      <text>
        <r>
          <rPr>
            <sz val="8"/>
            <color indexed="16"/>
            <rFont val="Tahoma"/>
            <family val="2"/>
            <charset val="204"/>
            <b/>
          </rPr>
          <t xml:space="preserve">Земной шар перенаселён, природные ресурсы стремительно истощаются. Тринадцатилетний Ари заботится о своем младшем брате Йони, пока их мама пытается найти хоть какую-нибудь работу. Мальчики вместе играют в новую компьютерную игру «Кеплер-62», которую никому не удаётся пройти до конца. Ходят слухи, что победителя, добравшегося до последнего уровня, ждёт какая-то особенная награда. Но никто не знает, какая. Да и правда ли, что это всего лишь игра?</t>
        </r>
      </text>
    </comment>
    <comment ref="E18" authorId="1">
      <text/>
    </comment>
    <comment ref="F18" authorId="1">
      <text>
        <r>
          <rPr>
            <sz val="8"/>
            <color indexed="16"/>
            <rFont val="Tahoma"/>
            <family val="2"/>
            <charset val="204"/>
            <b/>
          </rPr>
          <t xml:space="preserve">Земной шар перенаселён, природные ресурсы стремительно истощаются. Тринадцатилетний Ари заботится о своем младшем брате Йони, пока их мама пытается найти хоть какую-нибудь работу. Мальчики вместе играют в новую компьютерную игру «Кеплер-62», которую никому не удаётся пройти до конца. Ходят слухи, что победителя, добравшегося до последнего уровня, ждёт какая-то особенная награда. Но никто не знает, какая. Да и правда ли, что это всего лишь игра?</t>
        </r>
      </text>
    </comment>
    <comment ref="E19" authorId="1">
      <text/>
    </comment>
    <comment ref="F19" authorId="1">
      <text>
        <r>
          <rPr>
            <sz val="8"/>
            <color indexed="16"/>
            <rFont val="Tahoma"/>
            <family val="2"/>
            <charset val="204"/>
            <b/>
          </rPr>
          <t xml:space="preserve">В четвертой книге экспедиция наконец прибывает на Кеплер-62е. Дивный зеленый мир, полный жизни, открывается перед путешественниками. Но их радость омрачена потерей четырех товарищей – один из кораблей не достиг цели. Кроме того, у Йони снова обострилась его болезнь. Мари и Ари, объединенные общей тайной, чувствуют себя в стороне от остальных. Им удается вступить в контакт с существами, обитающими на Кеплере-62е, но можно ли доверять этим существам?
Писатели Тимо Парвела, Бьёрн Сортланд и художник Паси Питкянен создали захватывающую эпопею, где дружба проходит испытание в далёком космосе.</t>
        </r>
      </text>
    </comment>
    <comment ref="E20" authorId="1">
      <text/>
    </comment>
    <comment ref="F20" authorId="1">
      <text>
        <r>
          <rPr>
            <sz val="8"/>
            <color indexed="16"/>
            <rFont val="Tahoma"/>
            <family val="2"/>
            <charset val="204"/>
            <b/>
          </rPr>
          <t xml:space="preserve">Природа на новой планете таит для много сюрпризов. Ари и Мари обнаруживают закодированное сообщение, отправленное странным космическим зондом. Кроме того они замечают, что кое-кто из участников экспедиции знает гораздо больше остальных.
Писатели Тимо Парвела, Бьёрн Сортланд и художник Паси Питкянен создали захватывающую эпопею, где дружба проходит испытание в далёком космосе.</t>
        </r>
      </text>
    </comment>
    <comment ref="E21" authorId="1">
      <text/>
    </comment>
    <comment ref="F21" authorId="1">
      <text>
        <r>
          <rPr>
            <sz val="8"/>
            <color indexed="16"/>
            <rFont val="Tahoma"/>
            <family val="2"/>
            <charset val="204"/>
            <b/>
          </rPr>
          <t xml:space="preserve">Участников экспедиции охватывает паника. Склад с оружием пуст, а противоядие исчезло. За всем стоит таинственный обитатель лишней капсулы, а его личность оказывается неожиданностью для всех. В чем цель миссии «Kepler-62»? Секреты раскрываются один за другим.
Писатели Тимо Парвела, Бьёрн Сортланд и художник Паси Питкянен создали захватывающую эпопею, где дружба проходит испытание в далёком космосе.</t>
        </r>
      </text>
    </comment>
    <comment ref="E23" authorId="0">
      <text/>
    </comment>
    <comment ref="F23" authorId="0">
      <text>
        <r>
          <rPr>
            <sz val="8"/>
            <color indexed="81"/>
            <rFont val="Arial"/>
            <family val="2"/>
            <charset val="204"/>
          </rPr>
          <t xml:space="preserve">Что происходит, когда популяризатор науки и кулинар встречаются на одной кухне? Она превращается в химическую лабораторию!
Почему, если сварить картошку, она станет мягкой? А яйцо, наоборот, затвердеет? Почему мясо шипит на сковородке? И, кстати, почему нельзя всё есть сырым?
Удивительные превращения, секретные ингредиенты и всевозможные методы обработки продуктов станут известны тем, кто прочтёт эту книгу, созданную в сотрудничестве с экспертами Политехнического музея.
VkontakteFacebookTwitterWhatsApp</t>
        </r>
      </text>
    </comment>
    <comment ref="E24" authorId="0">
      <text/>
    </comment>
    <comment ref="F24" authorId="0">
      <text>
        <r>
          <rPr>
            <sz val="8"/>
            <color indexed="81"/>
            <rFont val="Arial"/>
            <family val="2"/>
            <charset val="204"/>
          </rPr>
          <t xml:space="preserve">Что такое информация и чем она отличается от данных? Как благодаря данным учёные совершают открытия, а врачи ставят диагнозы? Как сайты решают, какой мультфильм нам посоветовать? И какое отношение ко всему этому имеют пироги, облака и водопады? Наконец-то появилась книга, в которой об информации и данных рассказывается интересно и просто — так, что будет понятно и детям и взрослым.</t>
        </r>
      </text>
    </comment>
    <comment ref="E25" authorId="0">
      <text/>
    </comment>
    <comment ref="F25" authorId="0">
      <text>
        <r>
          <rPr>
            <sz val="10"/>
            <color indexed="81"/>
            <rFont val="Tahoma"/>
            <family val="2"/>
            <charset val="204"/>
          </rPr>
          <t xml:space="preserve">Комикс «На связи!» придумал Фонд «Будущее время», чтобы в музеях разных городов, от Дубны до Ханты-Мансийска, сделать выставки о силе идей. Но после выставок никому не захотелось расставаться с удивительными историями и классными инфографиками, поэтому комикс превратился в книжку. Еще до публикации научный комикс «На связи!» стал лауреатом конкурса «Образ книги».
Вы увидите, как рождаются идеи и как коммуникация меняет мир. Убедитесь, что изобретения всегда имеют и  неожиданные последствия – например, появление телефона открыло женщинам  новые возможности для работы. Узнаете, как изобретения связаны друг с другом – без атомных часов и радио не было бы спутниковой навигации. Познакомитесь с изобретателями и проследите, как неожиданные вещи подталкивают их к новым идеям. И научитесь замечать изобретения, которые помогают поддерживать связи между людьми в повседневной жизни.</t>
        </r>
      </text>
    </comment>
    <comment ref="E26" authorId="1">
      <text/>
    </comment>
    <comment ref="F26" authorId="1">
      <text>
        <r>
          <rPr>
            <sz val="8"/>
            <color indexed="16"/>
            <rFont val="Tahoma"/>
            <family val="2"/>
            <charset val="204"/>
            <b/>
          </rPr>
          <t xml:space="preserve">Как устроены экономические отношения в обществе? 
Что такое рынок и какие у него законы? 
Почему одни страны богатые, а другие бедные?
В книге Марии Бойко эти и многие другие вопросы объясняются интересно и просто — так, что становится понятно и детям, и взрослым.
VkontakteFacebookTwitterWhatsAppTelegram</t>
        </r>
      </text>
    </comment>
    <comment ref="E27" authorId="1">
      <text>
        <r>
          <rPr>
            <sz val="8"/>
            <color indexed="81"/>
            <rFont val="Tahoma"/>
            <family val="2"/>
            <charset val="204"/>
          </rPr>
          <t xml:space="preserve">
</t>
        </r>
      </text>
    </comment>
    <comment ref="F27" authorId="1">
      <text>
        <r>
          <rPr>
            <sz val="8"/>
            <color indexed="16"/>
            <rFont val="Tahoma"/>
            <family val="2"/>
            <charset val="204"/>
            <b/>
          </rPr>
          <t xml:space="preserve">Энергии трудно дать определение. Это не вещество, не субстанция, не жидкость и не газ. Но что бы мы ни делали, мы постоянно ее расходуем. Причем не только тогда, когда включаем компьютер или едем на автомобиле, но и когда думаем или просто лежим на диване. Поэтому вопрос, откуда энергию взять, — вечный.
Но кроме этого вопроса, возникает и множество других. Откуда берется электричество и как попадает к нам в дом? Можно ли жить без проводов? Как использовать энергию молнии? Почему качели качаются, а рогатки еще двести лет назад просто не существовали? Если тебе интересно об этом узнать — эта книга для тебя. И помни, вопросы — тот самый шаг, с которого начинается путь науки.</t>
        </r>
      </text>
    </comment>
    <comment ref="E29" authorId="1">
      <text/>
    </comment>
    <comment ref="F29" authorId="1">
      <text>
        <r>
          <rPr>
            <sz val="8"/>
            <color indexed="16"/>
            <rFont val="Tahoma"/>
            <family val="2"/>
            <charset val="204"/>
            <b/>
          </rPr>
          <t xml:space="preserve">Помните, как в книге «Чудо» задира Джулиан травил Августа из-за его необычной внешности? Из всех героев книги только его история не была рассказана, а ведь и у Джулиана есть своя точка зрения. Например, он вовсе не считает, что травил кого-то. Джулиан совершенно не понимает, почему теперь все считают его чудовищем, ведь Август виноват в их ссоре не меньше него. Сможет ли он поменять свой взгляд на ситуацию? 
Р.Дж. Паласио снова мастерски описывает тонкое устройство человеческой души. И, если «Чудо» научило нас тому, как можно жить в мире друг с другом, несмотря на все различия, то «Глава Джулиана» рассказывает о том, что порой самые отвратительные поступки люди совершают не от внутренней злобы, а от затаенного страха и обиды.</t>
        </r>
      </text>
    </comment>
    <comment ref="E30" authorId="1">
      <text/>
    </comment>
    <comment ref="F30" authorId="1">
      <text>
        <r>
          <rPr>
            <sz val="8"/>
            <color indexed="16"/>
            <rFont val="Tahoma"/>
            <family val="2"/>
            <charset val="204"/>
            <b/>
          </rPr>
          <t xml:space="preserve">Помните, как в книге «Чудо» задира Джулиан травил Августа из-за его необычной внешности? Из всех героев книги только его история не была рассказана, а ведь и у Джулиана есть своя точка зрения. Например, он вовсе не считает, что травил кого-то. Джулиан совершенно не понимает, почему теперь все считают его чудовищем, ведь Август виноват в их ссоре не меньше него. Сможет ли он поменять свой взгляд на ситуацию? 
Р.Дж. Паласио снова мастерски описывает тонкое устройство человеческой души. И, если «Чудо» научило нас тому, как можно жить в мире друг с другом, несмотря на все различия, то «Глава Джулиана» рассказывает о том, что порой самые отвратительные поступки люди совершают не от внутренней злобы, а от затаенного страха и обиды.</t>
        </r>
      </text>
    </comment>
    <comment ref="E31" authorId="1">
      <text/>
    </comment>
    <comment ref="F31" authorId="1">
      <text>
        <r>
          <rPr>
            <sz val="8"/>
            <color indexed="16"/>
            <rFont val="Tahoma"/>
            <family val="2"/>
            <charset val="204"/>
            <b/>
          </rPr>
          <t xml:space="preserve">Помните, как в книге «Чудо» задира Джулиан травил Августа из-за его необычной внешности? Из всех героев книги только его история не была рассказана, а ведь и у Джулиана есть своя точка зрения. Например, он вовсе не считает, что травил кого-то. Джулиан совершенно не понимает, почему теперь все считают его чудовищем, ведь Август виноват в их ссоре не меньше него. Сможет ли он поменять свой взгляд на ситуацию? 
Р.Дж. Паласио снова мастерски описывает тонкое устройство человеческой души. И, если «Чудо» научило нас тому, как можно жить в мире друг с другом, несмотря на все различия, то «Глава Джулиана» рассказывает о том, что порой самые отвратительные поступки люди совершают не от внутренней злобы, а от затаенного страха и обиды.</t>
        </r>
      </text>
    </comment>
    <comment ref="E32" authorId="1">
      <text/>
    </comment>
    <comment ref="F32" authorId="1">
      <text>
        <r>
          <rPr>
            <sz val="8"/>
            <color indexed="16"/>
            <rFont val="Tahoma"/>
            <family val="2"/>
            <charset val="204"/>
            <b/>
          </rPr>
          <t xml:space="preserve">Бывают же такие ужасные дни! Крис забыл дома доклад, и рассерженная учительница снижает ему оценку в полугодии, первая тромбонистка школьного оркестра Кейти Мак-Энн вот-вот его убьет, а в рок-группе, где он играет, происходит настоящий раскол. Но это все ерунда по сравнению с тем, что Крис узнает после занятий: его мама попала в аварию и сейчас в больнице. Под конец этого долгого дня, когда Крису так нужна будет помощь, он вдруг получит ее оттуда, где и не думал искать.</t>
        </r>
      </text>
    </comment>
    <comment ref="E34" authorId="1">
      <text/>
    </comment>
    <comment ref="F34" authorId="1">
      <text>
        <r>
          <rPr>
            <sz val="8"/>
            <color indexed="16"/>
            <rFont val="Tahoma"/>
            <family val="2"/>
            <charset val="204"/>
            <b/>
          </rPr>
          <t xml:space="preserve">Однажды по дороге из школы домой юная свинка Жемчужинка познакомилась
с маленькой… косточкой. Да-да, с обыкновенной косточкой — только
говорящей! Они мгновенно подружились и продолжили путь вместе.
Разумеется, Уильям Стайг припас для них множество опасных приключений.
Но не волнуйтесь, всё закончится хорошо!</t>
        </r>
      </text>
    </comment>
    <comment ref="E35" authorId="1">
      <text/>
    </comment>
    <comment ref="F35" authorId="1">
      <text>
        <r>
          <rPr>
            <sz val="8"/>
            <color indexed="16"/>
            <rFont val="Tahoma"/>
            <family val="2"/>
            <charset val="204"/>
            <b/>
          </rPr>
          <t xml:space="preserve">Дровосек Калеб и ткачиха Кейт очень любят друг друга, но часто ссорятся, зато, правда, потом быстро мирятся. И вот однажды, посреди ссоры Калеб так разозлился, что, хлопнув дверью, ушел из дома. Как это обычно у них и бывало, уже совсем скоро Калеб забыл на что так злился, соскучился по Кейт и решил возвращаться домой, но перед этим ему захотелось чуть-чуть прикорнуть на полянке. И все бы кончилось хорошо, если бы проходящая мимо ведьма не решила превратить спящего Калеба в собаку. Что же теперь делать бедняге Калебу? Как вернуться к своей ненаглядной Кейт? 
Как всегда, Уильям Стайг потрясающе рассказывает истории, читатель переживает и за Калеба, застрявшего в образе собаки, и за Кейт, мечущуюся в поисках мужа, поджилки дрожат от страха, когда в дом Кейт вламываются грабители, зато какой восторг вызывает счастливый конец - невозможно описать.
Все книги Уильяма Стайга выходят в великолепном переводе Ольги Варшавер.</t>
        </r>
      </text>
    </comment>
    <comment ref="E36" authorId="1">
      <text/>
    </comment>
    <comment ref="F36" authorId="1">
      <text>
        <r>
          <rPr>
            <sz val="8"/>
            <color indexed="16"/>
            <rFont val="Tahoma"/>
            <family val="2"/>
            <charset val="204"/>
            <b/>
          </rPr>
          <t xml:space="preserve">Шлёп ужасно обижен на своих близких. Они явно его не ценят. Малыш укладывается страдать в гамак. Сначала приходят брат с сестрой — просить прощения. Потом мама пытается порадовать его добрым словом и вкусной едой. Но Шлёп безутешен. Ему не нужны ни слоны, ни клоун. Неужели ребёнок никогда не повеселеет? 
Эта книга несравненного Уильяма Стайга — настоящий подарок для читателей любого возраста, особенно для обидчивых детей и их родственников. Это уже третья книга замечательного писателя и художника, которая как и "Доктор де Сото", и "Амос и Борис", выходит по-русски в блестящем переводе Ольги Варшавер.</t>
        </r>
      </text>
    </comment>
    <comment ref="F38" authorId="0">
      <text>
        <r>
          <rPr>
            <sz val="11"/>
            <color indexed="81"/>
            <rFont val="Tahoma"/>
            <family val="2"/>
            <charset val="204"/>
            <b/>
          </rPr>
          <t xml:space="preserve">Учиться считать — весело и модно! Жуки, креветки и другие животные готовятся к вечеринке и выбирают себе стильные наряды. Читайте остроумные двустишия, рассматривайте смешные картинки, пересчитывайте щëголей — и танцуйте вместе с ними! Эту книгу придумала и нарисовала художница Анна Тененбаум, победитель конкурса «Картина-картонка».</t>
        </r>
      </text>
    </comment>
    <comment ref="E39" authorId="0">
      <text/>
    </comment>
    <comment ref="F39" authorId="0">
      <text>
        <r>
          <rPr>
            <sz val="9"/>
            <color indexed="81"/>
            <rFont val="Tahoma"/>
            <family val="2"/>
            <charset val="204"/>
          </rPr>
          <t xml:space="preserve">Бедный Волчок так устал, укладывая детей спать! И вот наконец наступила тишина... Ой! Чьи это шаги слышны в коридоре?</t>
        </r>
      </text>
    </comment>
    <comment ref="F40" authorId="0">
      <text>
        <r>
          <rPr>
            <sz val="11"/>
            <color indexed="81"/>
            <rFont val="Tahoma"/>
            <family val="2"/>
            <charset val="204"/>
            <b/>
          </rPr>
          <t xml:space="preserve">Учиться считать — весело и модно! Жуки, креветки и другие животные готовятся к вечеринке и выбирают себе стильные наряды. Читайте остроумные двустишия, рассматривайте смешные картинки, пересчитывайте щëголей — и танцуйте вместе с ними! Эту книгу придумала и нарисовала художница Анна Тененбаум, победитель конкурса «Картина-картонка».</t>
        </r>
      </text>
    </comment>
    <comment ref="F41" authorId="0">
      <text>
        <r>
          <rPr>
            <sz val="11"/>
            <color indexed="81"/>
            <rFont val="Tahoma"/>
            <family val="2"/>
            <charset val="204"/>
          </rPr>
          <t xml:space="preserve">Что ест тигр? От одного этого вопроса все обитатели леса дрожат. А почему? Вы только посмотрите, какой этот тигр обаятельный! Да и ест он инжир, зефир, пломбир, но больше всего на свете он любит... ой! Что же он любит больше всего на свете?
Эта книжка-картонка ― победитель второго конкурса «Картинка-картонка».  </t>
        </r>
      </text>
    </comment>
    <comment ref="F42" authorId="0">
      <text>
        <r>
          <rPr>
            <sz val="11"/>
            <color indexed="81"/>
            <rFont val="Tahoma"/>
            <family val="2"/>
            <charset val="204"/>
            <b/>
          </rPr>
          <t xml:space="preserve">Учиться считать — весело и модно! Жуки, креветки и другие животные готовятся к вечеринке и выбирают себе стильные наряды. Читайте остроумные двустишия, рассматривайте смешные картинки, пересчитывайте щëголей — и танцуйте вместе с ними! Эту книгу придумала и нарисовала художница Анна Тененбаум, победитель конкурса «Картина-картонка».</t>
        </r>
      </text>
    </comment>
    <comment ref="E44" authorId="1">
      <text/>
    </comment>
    <comment ref="F44" authorId="0">
      <text>
        <r>
          <rPr>
            <sz val="8"/>
            <color indexed="81"/>
            <rFont val="Arial"/>
            <family val="2"/>
            <charset val="204"/>
          </rPr>
          <t xml:space="preserve">Жизнь маленькой Ани течет размеренно и счастливо. Летом — в деревне, с черничными полянами, и высокими соснами и теплым озером. А зимой в Москве, с Третьяковской галереей и подарками из «Детского мира».
Но однажды эта жизнь заканчивается. Теперь Аня живет в Нью-Йорке. Пока родители учатся в университете, она ходит в американскую школу, вместо супа обедает сэндвичами с вареньем, ищет новых друзей и привыкает ходить без шапки на улице.
Повесть Марии Даниловой «Аня здесь и там» в 2020 году вошла в финал детской литературной премии имени Крапивина. Это история о взрослении между двух культур, о том, как важно, где бы ты ни был, знать, что всегда можешь вернуться домой.</t>
        </r>
      </text>
    </comment>
    <comment ref="E45" authorId="1">
      <text/>
    </comment>
    <comment ref="F45" authorId="1">
      <text>
        <r>
          <rPr>
            <sz val="8"/>
            <color indexed="16"/>
            <rFont val="Tahoma"/>
            <family val="2"/>
            <charset val="204"/>
            <b/>
          </rPr>
          <t xml:space="preserve">Вторая часть тетралогии Лоис Лоури, как и “Дающий”, описывает замкнутое сообщество со своими жесткими законами. После глобальной катастрофы на Земле, похоже, не осталось ни городов, ни машин, ни железных дорог. Девочка Кира живет в поселке, где помощь ближнему – редкость, добыть еду – удача, а смерть подстерегает любого – от болезни или от лап хищных тварей. У хромой сироты Киры мало шансов, тем более что соседи считают ее обузой и хотят убить. Но сделать это без разрешения Хранителей нельзя. Выдержать ненависть соседей и суд Старейшин Кире позволяет ее удивительный дар – она и сама не догадывалась, на что способна. 
С «Дающим», первой частью тетралогии, «В поисках синего» связывает лишь тонкая ниточка (хотя внимательный читатель найдет в ней ответ на главный вопрос – о судьбе Джонаса). И тем не менее эти книги очень похожи: в обеих описывается мир, который населяющие его люди воспринимают как правильный и единственно возможный, и только главные герои осознают, что он пронизан ложью и должен стать другим.</t>
        </r>
      </text>
    </comment>
    <comment ref="E46" authorId="1">
      <text>
        <r>
          <rPr>
            <sz val="8"/>
            <color indexed="81"/>
            <rFont val="Tahoma"/>
            <family val="2"/>
            <charset val="204"/>
          </rPr>
          <t xml:space="preserve">
</t>
        </r>
      </text>
    </comment>
    <comment ref="F46" authorId="1">
      <text>
        <r>
          <rPr>
            <sz val="8"/>
            <color indexed="16"/>
            <rFont val="Tahoma"/>
            <family val="2"/>
            <charset val="204"/>
            <b/>
          </rPr>
          <t xml:space="preserve">Уолден Мак-Грегор – студент, он учится, путешествует с друзьями, подрабатывает на бензоколонке и пишет работу об исторических корнях кельтских мифов. Его собственная семейная история тоже уходит в глубь веков: ведь предки Уолде-на принадлежали к древнему шотландскому клану, из которого вышел легендарный герой Роб Рой. Детство Уолдена прошло в Шотландии, в уединенном поместье «Королевская рыбалка», где остались обожаемые дед и отец. А теперь он живет в Оксфорде – с матерью, отчимом, братом и сестрой. Прошлое манит его: он знает и любит семейные предания, с детства сочиняет истории об Одиноком Рыцаре, страстно увлекается исторической реконструкцией и фехтованием. А еще Уолден пытается разобраться в своих чувствах к родителям, когда-то при разводе разлучившим его с братом. Встреча с юной клоунессой Джо, русской студенткой Гилдхоллской школы музыки и театра, помогает ему по-новому и с любовью взглянуть на мир вокруг и на свою собственную семью. Новая книга Марии Пастернак, чей исторический роман «Золото Хравна» уже завоевал симпатии читателей, говорит с нами о современности, но прошлое главного героя, его семьи оказывается важнейшим участником событий. Ведь из прошло-го прорастает будущее, и только из него.</t>
        </r>
      </text>
    </comment>
    <comment ref="E47" authorId="1">
      <text/>
    </comment>
    <comment ref="F47" authorId="1">
      <text>
        <r>
          <rPr>
            <sz val="8"/>
            <color indexed="16"/>
            <rFont val="Tahoma"/>
            <family val="2"/>
            <charset val="204"/>
            <b/>
          </rPr>
          <t xml:space="preserve">«Кенни и его окно» - первая книга написанная и проиллюстрированная Морисом Сендаком. 
Кенни просыпается посреди ночи и вспоминает, что во сне он видел сад, наполовину лунный, наполовину солнечный, а в саду четырехногого петуха. Чтобы вернутся в волшебный сад нужно ответить на семь вопросов, заданных петухом.
В этой книге Сендак вновь говорит с ребенком на его тайном языке. На этом же языке говорят игрушки, а взрослые не понимают его так же, как не умеют слушать ночь. Это книга о поисках себя, поисках ответов на сложные, иногда невозможно сложные вопросы. Например, как сдержать нарушенное обещание и как понять, чего ты хочешь на самом дел.
Как и «Там, где живут чудовища» эта книга выходит в блестящем переводе Евгении Канищевой.</t>
        </r>
      </text>
    </comment>
    <comment ref="E48" authorId="1">
      <text/>
    </comment>
    <comment ref="F48" authorId="0">
      <text>
        <r>
          <rPr>
            <sz val="10"/>
            <color indexed="81"/>
            <rFont val="Tahoma"/>
            <family val="2"/>
            <charset val="204"/>
          </rPr>
          <t xml:space="preserve">Тексты Юлия Кима входят в культурный код нескольких поколений. Строчки из его стихов и песен «вошли в пословицу». Сценарии фильмов разобраны на цитаты. Но пьесы, написанные для театра, остались только в памяти тех, кто побывал на спектаклях. Четыре такие пьесы, написанные по мотивам известных сказок — «Красной шапочки» и «Снежной королевы», «Щелкунчика» и многочисленных сказок про Ивана-дурака — вы найдете в этом сборнике. А кроме того три подборки стихов — сказочных, школьных и театральных. 
«Собрал я эту книгу — четыре сказки, три стихотворных подборки — и гляжу, хотя все они разные, но что-то в них общее... И догадался! Невозможно определить возраст читателя, точнее, даже так: возраст читателя — от 7 лет до 100 и далее. Причём речь не только о читателе, но и о зрителе: все четыре сказки — это пьесы. И все они были поставлены, и возраст зрителей был именно таков: от 7 лет. То есть и дедушкам-бабушкам, и родителям, и детям было интересно. И все эти сказки вместе со стихами вполне по силам не только профессиональным театрам, но и самодеятельным. Так что, дорогой читатель, берите книгу — и на сцену! Обещаю, будет нескучно, весело и содержательно, ведь в основе этих сказок лежит глубокая мысль: на свете нет плохих людей — есть больные либо глупые. Больных можно вылечить, а  глупых — выучить (просто иногда не успеваем). Добавлю только, что к «Красной Шапочке» музыку сочинял Геннадий Гладков, к «Русалочке» и «Ореху Кракатуку» — Григорий Ауэрбах, к «Царевне» — лично я. Но если и к пьесам, и к стихам вы сочините свои ноты — никто возражать не будет. Удачи!»
Юлий Ким</t>
        </r>
      </text>
    </comment>
    <comment ref="E49" authorId="1">
      <text/>
    </comment>
    <comment ref="F49" authorId="1">
      <text>
        <r>
          <rPr>
            <sz val="8"/>
            <color indexed="16"/>
            <rFont val="Tahoma"/>
            <family val="2"/>
            <charset val="204"/>
            <b/>
          </rPr>
          <t xml:space="preserve">Однажды утром Тема просыпается и видит, что все в доме вверх дном: маму увезли в больницу. Вместе с верной подругой, храброй и красивой девочкой Кирой, Тема оправляется на поиски волшебного талисмана, способного вызволить маму из больничного заточения. Конечно, они его найдут, но прежде им придется сразиться с оборотнями, они повстречают Теминых бабушку и дедушку, вернувшихся в земной мир а образе богов-охранителей, спасут собаку и даже почти откроют звезду!
"Курячий бог" - это детский роман о любви и дружбе, о прочных семейных связях и о загадках, которыми полна жизнь вокруг нас. 
Наталья Нусинова - автор знаменитой автобиографической повести "Приключения Джерика",  дочь легендарного сценариста  Ильи Нусинова, пишет книги так, что читатель превращается почти в зрителя. так зримы и осязаемы ее образы. Такими знакомыми и близкими выглядят герои, будто мы прожили рядом всю жизнь или посмотрели прекрасное кино.</t>
        </r>
      </text>
    </comment>
    <comment ref="E50" authorId="0">
      <text/>
    </comment>
    <comment ref="F50" authorId="1">
      <text>
        <r>
          <rPr>
            <sz val="8"/>
            <color indexed="16"/>
            <rFont val="Tahoma"/>
            <family val="2"/>
            <charset val="204"/>
            <b/>
          </rPr>
          <t xml:space="preserve">Как все на свете устроено? Кто-то – охотник, а кто-то – лев. Охотники палят из ружей по львам, а львы стараются съесть охотников. А что случится, если лев и охотник поменяются местами? Лев будет стрелять, ну а охотник, где теперь этот охотник...
Герой книги Шела Силверстайна Лафкадио - как раз тот лев, который начал отстреливаться. А еще с элегантной небрежностью носить костюмы, курить сигары и наслаждаться мармеладками, простите, мурр-меладками. Короче, он совсем перестал быть львом, настолько, что отправился однажды на охоту.
Изменил ли Лафкадио самому себе, утратив львиную сущность? Стал ли он счастливее? Что случается, когда ты теряешь свое место в жизни, и находишь ли новое?
Этими вопросами уже более тридцати лет задаются читатели знаменитой книги Шела Силверстайна. Да и сам автор – поэт, писатель, художник-карикатурист, композитор, музыкант, драматург, иллюстратор – сразу ли он нашел свой путь? Он воевал в Корее, а по возвращению в США стал рисовать карикатуры для журналов, а еще продавать хотдоги и, поверьте, он был чертовски хорошим продавцом хотдогов. А потом почти 20 лет сотрудничал с журналом Playboy, писал пьесы и ставил спектакли, сочинял музыку и тексты песен для популярных музыкантов, пока один друг не уговорил Силверстайна попробовать написать книгу для детей. Шел подумал и согласился. Так появилась на свет эта книга – «Лафкадио. Лев, который отстреливался», затем – Giraffe and a Half, ну и, конечно, знаменитое «Щедрое дерево».</t>
        </r>
      </text>
    </comment>
    <comment ref="E51" authorId="0">
      <text/>
    </comment>
    <comment ref="F51" authorId="0">
      <text>
        <r>
          <rPr>
            <sz val="8"/>
            <color indexed="53"/>
            <rFont val="Tahoma"/>
            <family val="2"/>
            <charset val="204"/>
            <b/>
          </rPr>
          <t xml:space="preserve">Что делать, если дедушка улетел далеко-далеко, а о том, что он иногда прилетает к своей маленькой внучке, чтобы помочь и выручить из беды, нельзя рассказывать никому: ни маме, ни папе, ни бабушке, ни даже старшей сестре? Приходится встречаться с летучим дедушкой потихоньку и хранить тайну. 
Детская повесть известного драматурга Виктора Ольшанского — о любви, которая живёт долго, если мы умеем любить и помнить. 
</t>
        </r>
      </text>
    </comment>
    <comment ref="E52" authorId="1">
      <text/>
    </comment>
    <comment ref="F52" authorId="1">
      <text>
        <r>
          <rPr>
            <sz val="8"/>
            <color indexed="16"/>
            <rFont val="Tahoma"/>
            <family val="2"/>
            <charset val="204"/>
            <b/>
          </rPr>
          <t xml:space="preserve">Чем биолог похож на астронома? А чем спящий отличается от больного? Что общего у художника и маляра? А у полицейского и вора? А у оратора и заклинателя змей? Ну что, много мыслей пришло в голову? Но правильного ответа нет! Ведь все ответы правильны.
Блексболекс предлагает читателю или, даже лучше сказать, ЗРИТЕЛЮ бесконечно фантазировать, глядя на самых разных людей, среди которых появляются придуманные и реальные, добрые и злые, взрослые и дети. Как и в жизни, разнообразие людей в этой книге бесконечно, но все здесь они находят себе место, образуя забавные пары - в чем-то похожие, а в чем-то невероятно разные.
«Люди в картинках» в 2009 году получила приз «Самая красивая книга в мире» на Лейпцигской книжной ярмарке.</t>
        </r>
      </text>
    </comment>
    <comment ref="E53" authorId="0">
      <text/>
    </comment>
    <comment ref="F53" authorId="0">
      <text>
        <r>
          <rPr>
            <sz val="10"/>
            <color indexed="81"/>
            <rFont val="Tahoma"/>
            <family val="2"/>
            <charset val="204"/>
          </rPr>
          <t xml:space="preserve">Что происходит? Куда спешит эта рыжеволосая малютка? И почему так волнуется? Да просто у нее очень важная работа. И очень сложная. Ей никак нельзя опоздать. Она никогда не знает, куда ее забросят на этот раз. Получив задание, она сразу же берется за дело – на выполнение осталась одна ночь. Нужно сделать все очень тихо и незаметно. И не забыть забрать вознаграждение!</t>
        </r>
      </text>
    </comment>
    <comment ref="E54" authorId="1">
      <text/>
    </comment>
    <comment ref="F54" authorId="1">
      <text>
        <r>
          <rPr>
            <sz val="8"/>
            <color indexed="16"/>
            <rFont val="Tahoma"/>
            <family val="2"/>
            <charset val="204"/>
            <b/>
          </rPr>
          <t xml:space="preserve">Артур Гиваргизов давно известен как автор детских стихов (сборники “Как-то я летел с рябины”, “Генералы”, “Когда некогда”, “Космонавты” и другие), рассказов и пьес. По образованию Артур профессиональный музыкант, но, читая его стихи, сразу понимаешь, что он настоящий поэт, хулиган и волшебник, который как никто понимает детей, и всегда заодно со своими читателями. Его новая книжка — “Морж, учитель и поэт” — это две истории о шестидесятилетнем Михаиле Михайловиче из поселка Песочный на берегу Северного Ледовитого океана. Но не пугайтесь! Речь совсем не о скучном пенсионере. Миша — человек пожилой, но очень, по-детски, счастливый, и все его зовут просто по имени, “потому что маленький, несерьёзный и мудрый — это одно и то же”.
В Песочном всегда есть место обыкновенному чуду, а счастье его жителей — в простых и понятных вещах. Это маленький уютный мирок, отрезанный от цивилизации. В нем живут сам Миша вместе с медведем и оттаявшим мамонтом, хулиган Снегирев и бабушка Оля. А еще в Олином сарае однажды поселились прилетевшие из Петербурга полицейские, которые то становятся философами, то превращаются в оркестр. В Песочном собирают грибы, измеряют температуру Северного Ледовитого океана и играют в шахматы. Маленькие главки можно читать одну за одной, а можно вразнобой. Каждая из них — как короткая притча: то немного грустная, то чуть-чуть философская, то безумно смешная. Истории Гиваргизова по-детски наивны, рядом с реальным всегда живет что-то фантастическое. Во второй части книги это фантастическое прорывается наружу. Ведь Миша отправляется в загадочную жаркую Индию. Деревянные домики Песочного сменяются индийскими храмами, а путешествие превращается в яркий калейдоскоп: диковинные блюда, встречи с йогами, поездки на слоне, киносъемки... Но и в сказочной стране засиживаться не стоит, когда есть куда и к кому возвращаться. И Миша отправляется домой, где весь Песочный встречает его, как великого путешественника.</t>
        </r>
      </text>
    </comment>
    <comment ref="E55" authorId="1">
      <text/>
    </comment>
    <comment ref="F55" authorId="1">
      <text>
        <r>
          <rPr>
            <sz val="8"/>
            <color indexed="16"/>
            <rFont val="Tahoma"/>
            <family val="2"/>
            <charset val="204"/>
            <b/>
          </rPr>
          <t xml:space="preserve">Вы помните о загадочных носкоедах, которые съедают один носок из пары? Тех самых, из-за которых у нас так часто пропадают носки? К сожалению, такова природа носкоедов и питаться чем-то другим они не могут. Из-за этого особенно туго приходится носкоедам в Африке, ведь там почти никто не носит носков. 
Жалея голодающих африканских носкоедов родители уже знакомого нам носкоеда Хихиша поехали в Танзанию волонтерами, а в конце первой книги за ними отправился и сам Хихиш. В жаркой и безносковой Танзании Хихиша ждут новые опасные приключения в которых замешана тайная секта, отошедший от дел носочный магнат и, даже, ядовитые змеи. 
Как и в первой книге Павел Шрут не просто рассказывает увлекательную историю, а иронизирует над нашим обществом, делая смешными его страшные стороны, которые обычно попадают в мрачные детективы взрослых писателей.</t>
        </r>
      </text>
    </comment>
    <comment ref="E56" authorId="1">
      <text/>
    </comment>
    <comment ref="F56" authorId="0">
      <text>
        <r>
          <rPr>
            <sz val="8"/>
            <color indexed="81"/>
            <rFont val="Arial"/>
            <family val="2"/>
            <charset val="204"/>
          </rPr>
          <t xml:space="preserve">Жил-был маленький поросенок, а родичи взяли да и отдали его в няньки к мельниковой дочке Бетте. Если бы он только знал, что ждет его впереди! Уже вскоре он будет гнаться за волками, укравшими девочку, по дороге встретит кабана-колдуна, крысу, которая окажется ежихой, лося, мечтающего стать слоном... И ринется в волчье логово, только чтобы спасти подружку.
В этой сказке слабые оказываются намного сильнее злых и грозных. А люди и животные выступают на равных. И всем им предстоит пережить зиму, полную трудностей и приключений.</t>
        </r>
      </text>
    </comment>
    <comment ref="E57" authorId="1">
      <text/>
    </comment>
    <comment ref="F57" authorId="1">
      <text>
        <r>
          <rPr>
            <sz val="8"/>
            <color indexed="16"/>
            <rFont val="Tahoma"/>
            <family val="2"/>
            <charset val="204"/>
            <b/>
          </rPr>
          <t xml:space="preserve">В этом году сестры Пендервик первый раз отправляются на летние каникулы втроем, без старшей, Розалинды. Зато вместе с ними поедет Джеффри, «почетный брат» сестер Пендервик. Это значит, что Скай предстоит стать «застаршей», то есть взять на себя ответственность за двоих младших сестер. И все было бы прекрасно - уютный домик у моря, соленые брызги и нахальные чайки, но ведь сестры могут утонуть, сгореть на костре, сойти с ума или даже лопнуть без присмотра Розалинды и папы!
Научится ли Скай не бояться и брать на себя ответственность? Изменится ли жизнь Джейн после встречи с Домиником, юным постояльцем гостиницы «Чайка»? Правда ли, что у Бетти абсолютный музыкальный слух? И главное, удастся ли Джеффри сохранить мир между сестрами?</t>
        </r>
      </text>
    </comment>
    <comment ref="F58" authorId="0">
      <text>
        <r>
          <rPr>
            <sz val="11"/>
            <color indexed="81"/>
            <rFont val="Tahoma"/>
            <charset val="1"/>
          </rPr>
          <t xml:space="preserve">Каждая игрушка, будь то кукла, пожарная машинка или плюшевый заяц, мечтает стать настоящей. Но настоящими не становятся по мановению волшебной палочки. Если хочешь стать настоящим, нужно, чтобы тебя по-настоящему полюбили. Вот тут-то и начинается волшебство...
Книга Марджери Уильямс «Плюшевый заяц, или Как игрушки становятся настоящими» впервые вышла в 1922 году и сразу стала классикой детской литературы.Дети все же странные создания. Они строят для игрушек шалашики и верят, что набитый опилками заяц все чувствует и вообще настоящий. Они любят бегать босиком по траве и готовы слушать сказки часами. Не то что мы, взрослые. Мы-то все понимаем, как мир устроен. У каждой вещи должно быть свое место, новая игрушка лучше потрепанной старой, а бегать босиком вредно для здоровья – можно и простудиться. История плюшевого зайца, который всем сердцем хотел стать настоящим, трогает не только детей, но и их родителей, бабушек и дедушек более 100 лет. Да, изданная в 1922 году сентиментальная сказка Марджери Уильямс переиздается по всему миру до сих пор. По этой книжке снимали мультфильмы и кино, а в видеоверсии «Плюшевого зайца» текст читала великая актриса Мерил Стрип. Может, оттого, что Марджери Уильямс вдохновлялась стихами Уолтера де Ла Мэра? Или потому, что она дала свой голос тому ребенку, который живет в каждом взрослом?
Как бы то ни было, волшебная история о том, как искренность, любовь, вера в чудо делают самые невероятные вещи возможными, теперь тоже с нами с нежными и одновременно пронзительными иллюстрациями Валерия Козлова. 
</t>
        </r>
      </text>
    </comment>
    <comment ref="F59" authorId="1">
      <text>
        <r>
          <rPr>
            <sz val="8"/>
            <color indexed="16"/>
            <rFont val="Tahoma"/>
            <family val="2"/>
            <charset val="204"/>
            <b/>
          </rPr>
          <t xml:space="preserve">"Приключения Кубарика и Томатика, или Веселая математика. Часть II. Как искали Лошарика" Киры и Генриха Сапгир — продолжение легендарных математических сказок Генриха Сапгира, книги, с которой лучше всего начинать путь в эту замечательную науку.
Томатик и Кубарик отправляются на поиски своего друга Лошарика. Но найти его непросто, нужно столько всего уметь! Вместе с героями книги дети учатся ориентироваться в пространстве и времени, знакомятся с числами, количественным и порядковым счетом, получают представление о геометрических фигурах. А закрепить знания им помогают увлекательные игры и задания, изложенные в дидактических материалах для родителей.
Как и в первой книге, в переиздании сохранены оригинальные тексты и иллюстрации, а материалы для родителей адаптированы Юлией Луговской.</t>
        </r>
      </text>
    </comment>
    <comment ref="E60" authorId="0">
      <text/>
    </comment>
    <comment ref="F60" authorId="0">
      <text>
        <r>
          <rPr>
            <sz val="8"/>
            <color indexed="81"/>
            <rFont val="Arial"/>
            <family val="2"/>
            <charset val="204"/>
          </rPr>
          <t xml:space="preserve">Что за жизнь в собачьем приюте? Куда лучше иметь своего хозяина! Дамке наконец повезло: её взяли в семью. Только новый дом — это, оказывается, новые правила и... даже новое имя. Теперь Дамку зовут Кася. Но прежние привычки, знакомства и вообще всю прошлую жизнь так легко не отменишь. Это становится ясно ночью, когда приходит призрак пса Гуляя и устраивает погром. А потом на пороге дома появляется загадочный и очень неприятный незнакомец, готовый на всё, лишь бы завладеть Касей...</t>
        </r>
      </text>
    </comment>
    <comment ref="E61" authorId="1">
      <text/>
    </comment>
    <comment ref="F61" authorId="1">
      <text>
        <r>
          <rPr>
            <sz val="8"/>
            <color indexed="16"/>
            <rFont val="Tahoma"/>
            <family val="2"/>
            <charset val="204"/>
            <b/>
          </rPr>
          <t xml:space="preserve">Морж, учитель и поэт Миша в новой книге Артура Гиваргизова опять отправляется в путешествие, на Алтай. Если вы не знаете, где это, то скорее посмотрите на карту. А еще лучше купите билет до Барнаула, а оттуда на маршрутку в Тюнгур и возьмите с собой рюкзак, спальник, шерстяные носки… Ой, нет, сперва просто прочитайте, что написано об этом в повести «Как пройти на Белуху». А как приятно после путешествия вернуться домой, туда где все по-старому, уютно и понятно, и рассказывать соседям обо всем, что увидел. Правда, когда Миша вернулся с Алтая, оказалось, что в его родном Песочном назревают удивительные изменения. Такие, что даже мамонт заговорил. Об этом расскажет вторая повесть сборника, «Слово мамонта».</t>
        </r>
      </text>
    </comment>
    <comment ref="E62" authorId="0">
      <text/>
    </comment>
    <comment ref="F62" authorId="1">
      <text>
        <r>
          <rPr>
            <sz val="8"/>
            <color indexed="16"/>
            <rFont val="Tahoma"/>
            <family val="2"/>
            <charset val="204"/>
            <b/>
          </rPr>
          <t xml:space="preserve">Тёмин папа — путешественник во времени, мама — разбойница, сёстры-близнецы — супергерой и звезда. Такая, понимаете, обыкновенная семья. Но однажды в Городе, где они живут, случились совершенно необыкновенные события. Одна из Машин вселенной, от работы которых зависит вся жизнь на Земле, сломалась. Взрослые отправились исправлять ситуацию — но не очень успешно. А что остаётся делать детям, оказавшимся без взрослых? Разумеется, спасать мир самим.
Фантастическая повесть Наталии Крупениной рассказывает о настоящей жизни детей и подростков больше, чем документальное кино. Правда отношений с родителями, учителями, одноклассниками проступает здесь с редкой прямотой, сочетаясь с увлекательным и актуальным сюжетом. </t>
        </r>
      </text>
    </comment>
    <comment ref="E63" authorId="0">
      <text/>
    </comment>
    <comment ref="F63" authorId="0">
      <text>
        <r>
          <rPr>
            <sz val="11"/>
            <color indexed="81"/>
            <rFont val="Tahoma"/>
            <family val="2"/>
            <charset val="204"/>
          </rPr>
          <t xml:space="preserve">У Бори есть два младших брата-близнеца, папа-милиционер и мама, которую он любит больше всех на свете. Мама вдруг исчезает. Боря изо всех сил пытается понять, куда. И, наконец, находит ответ. Фантаст и сказочник, Алексей Лукьянов пересобирает реальность восьмидесятых. Эта повесть, наполненная мгновенно узнаваемыми деталями, адресована взрослым, но будет интересна и подросткам. 
"Алексей Лукьянов — автор очень жесткий и такой добрый, что реальность с размахом его гуманизма и справедливости не справляется. Поэтому, очевидно, Лукьянову пришлось написать настоящую повесть. Более настоящую, чем текущая реальность. Спасибо ему за это."
Шамиль Идиатуллин, писатель 
"Алексей Лукьянов пишет железной рукой в бархатной перчатке: ностальгически теплая повесть о захолустном советском детстве иной раз заходит на такие виражи, что нет да и полоснет морозцем по коже. И когда читатель вместе с Борей, как и полагается герою на его пути, преодолевает все преграды и проходит все испытания, случается чудо. Но лукавый автор тем временем напомнит, что последнее слово всегда за демиургом."
Анастасия Шевченко, литературный обозреватель</t>
        </r>
      </text>
    </comment>
    <comment ref="E64" authorId="1">
      <text/>
    </comment>
    <comment ref="F64" authorId="1">
      <text>
        <r>
          <rPr>
            <sz val="8"/>
            <color indexed="81"/>
            <rFont val="Tahoma"/>
            <family val="2"/>
            <charset val="204"/>
          </rPr>
          <t xml:space="preserve">Марвин – самый обыкновенный жук, его семья поселилась под кухонной мойкой в квартире Помпадеев в Нью-Йорке. Джеймс Помпадей – самый обыкновенный одиннадцатилетний мальчик, которому подарили на день рождения набор для рисования: чернила и перо. И Марвин сделал Джеймсу подарок – нарисовал изящнейшую миниатюру. А вся слава достала Джеймсу. Так, соверешенно неожиданно для самих себя друзья (разве может кто-то запретить одиннадцатилетнему мальчику дружить с жуком?!) оказались участниками и главными героями увлекательнейшего арт-детектива, в котором перемешалось все: подделка шедевра великого мастера, хитроумные планы грабителей и полные настоящих опасностей приключения. Удастся ли Джеймсу спасти Метрополитен от ограбления и вернуть утраченные рисунки Альбрехта Дюрера? Ясно лишь одно – без помощи Марвина ему не обойтись.
</t>
        </r>
      </text>
    </comment>
    <comment ref="F66" authorId="1">
      <text>
        <r>
          <rPr>
            <sz val="8"/>
            <color indexed="16"/>
            <rFont val="Tahoma"/>
            <family val="2"/>
            <charset val="204"/>
            <b/>
          </rPr>
          <t xml:space="preserve">70-е годы, Чехословакия, провинциальный город. После ввода войск СССР в Чехословакию надежды на свободную жизнь раздавлены. В том числе и надежды родителей восьмилетней Хелены Соучковой. Хотя у самой Хелены никаких особенных надежд нет: она толстая, задумчивая и над ней постоянно смеются в классе, потому что у нее фамилия не такая как у мамы, и не такая как у папы. Правда, у нее есть любимый младший брат, красивая мама-актриса, а еще она прекрасно лепит из глины, так что Хелена не унывает. 
Хелене приходится взрослеть на фоне печальных событий в стране. Эта история полна горькой иронии, и все же в ней светится надежда, ведь сама Хелена скоро поймет силу личной свободы каждого человека.
Мы издаем эту книгу при поддержке Министерства Культуры Чешской Республики и в прекрасном переводе Марии Юдиной, которой удалось сохранить легкую интонацию Ирены Доусковой.</t>
        </r>
      </text>
    </comment>
    <comment ref="E67" authorId="1">
      <text>
        <r>
          <rPr>
            <sz val="8"/>
            <color indexed="81"/>
            <rFont val="Tahoma"/>
            <family val="2"/>
            <charset val="204"/>
          </rPr>
          <t xml:space="preserve">
</t>
        </r>
      </text>
    </comment>
    <comment ref="F67" authorId="1">
      <text>
        <r>
          <rPr>
            <sz val="8"/>
            <color indexed="16"/>
            <rFont val="Tahoma"/>
            <family val="2"/>
            <charset val="204"/>
            <b/>
          </rPr>
          <t xml:space="preserve">Индусское Майя или сикхское Джива — у главной героини два имени, два пути. Живя в Канаде, выбора можно не делать, но в пятнадцать лет Майя-Джива оказывается с отцом в Индии. В тот самый момент, когда сикхи убивают Индиру Ганди и в стране начинается чудовищная резня. Исчезновение отца, бегство из Дели, чужие люди, которые могут и помочь, и ранить — жизнь превращается в череду испытаний, пройти которые можно, только открыв сердце любви и состраданию. 
"Карма" Кэти Остлер знакомит читателей с Индией, но не открыточной и не с занятий йогой, а с настоящей — непростой, страдающей, страстной, удивительной страной. Действие происходит в 1984 году. </t>
        </r>
      </text>
    </comment>
    <comment ref="E68" authorId="0">
      <text/>
    </comment>
    <comment ref="F68" authorId="0">
      <text>
        <r>
          <rPr>
            <sz val="11"/>
            <color indexed="16"/>
            <rFont val="Tahoma"/>
            <family val="2"/>
            <charset val="204"/>
            <b/>
          </rPr>
          <t xml:space="preserve">1906 год. Матильде 16 лет, и больше всего на свете она любит читать. Однако ей предстоит провести всю жизнь на ферме в Северных Лесах, хлопотать по хозяйству, стать женой и матерью, заботиться о семье. О другой судьбе нечего и мечтать. Зря учительница говорит, что у Мэтти есть талант и ей нужно уехать в Нью-Йорк, поступить в университет, стать писательницей…
Устроившись на лето поработать в отель «Гленмор», Мэтти неожиданно становится хранительницей писем Грейс Браун, загадочно исчезнувшей девушки. Может ли быть, что, размышляя о жизни Грейс, Матильда решится изменить свою?</t>
        </r>
      </text>
    </comment>
  </commentList>
</comments>
</file>

<file path=xl/sharedStrings.xml><?xml version="1.0" encoding="utf-8"?>
<sst xmlns="http://schemas.openxmlformats.org/spreadsheetml/2006/main" count="617" uniqueCount="289">
  <si>
    <t xml:space="preserve">Ваша скидка, %</t>
  </si>
  <si>
    <t xml:space="preserve">Итого, руб.</t>
  </si>
  <si>
    <t xml:space="preserve">Код</t>
  </si>
  <si>
    <t xml:space="preserve">ISBN</t>
  </si>
  <si>
    <t xml:space="preserve">~</t>
  </si>
  <si>
    <t xml:space="preserve">Год</t>
  </si>
  <si>
    <t xml:space="preserve">Стр</t>
  </si>
  <si>
    <t xml:space="preserve">Формат</t>
  </si>
  <si>
    <t xml:space="preserve">П/пл</t>
  </si>
  <si>
    <t xml:space="preserve">Стан
дарт</t>
  </si>
  <si>
    <t xml:space="preserve">Цена</t>
  </si>
  <si>
    <t xml:space="preserve">заказ,
штук</t>
  </si>
  <si>
    <t xml:space="preserve">Розовый жираф</t>
  </si>
  <si>
    <t xml:space="preserve">Возрастная категория согласно классификации информационной продукции *</t>
  </si>
  <si>
    <t xml:space="preserve">12+</t>
  </si>
  <si>
    <t xml:space="preserve">6+</t>
  </si>
  <si>
    <t xml:space="preserve">0+</t>
  </si>
  <si>
    <t xml:space="preserve">Штрихкод</t>
  </si>
  <si>
    <t xml:space="preserve">Книги вне серий</t>
  </si>
  <si>
    <t xml:space="preserve">978-5-903497-84-3</t>
  </si>
  <si>
    <t xml:space="preserve">165х235</t>
  </si>
  <si>
    <t xml:space="preserve">Переплет</t>
  </si>
  <si>
    <t xml:space="preserve">16+</t>
  </si>
  <si>
    <t xml:space="preserve">Нусинова Н.</t>
  </si>
  <si>
    <t xml:space="preserve">Курячий Бог</t>
  </si>
  <si>
    <t xml:space="preserve">145х215</t>
  </si>
  <si>
    <t xml:space="preserve">*Классификация информационной продукции осуществлена согласно Федеральному Закону Российской Федерации №436-ФЗ от 31 декабря 2010 года "О защите детей от информации, причиняющей вред их здоровью и развитию", вступившему в силу 1 сентября 2012 года</t>
  </si>
  <si>
    <t xml:space="preserve">Новинка</t>
  </si>
  <si>
    <t xml:space="preserve">ГКВ</t>
  </si>
  <si>
    <t xml:space="preserve">Готовится к выходу</t>
  </si>
  <si>
    <t xml:space="preserve">Остаток тиража</t>
  </si>
  <si>
    <t xml:space="preserve">ОСТ</t>
  </si>
  <si>
    <t xml:space="preserve">Лидер продаж</t>
  </si>
  <si>
    <t xml:space="preserve">ЛП</t>
  </si>
  <si>
    <t xml:space="preserve">4-я УЛИЦА</t>
  </si>
  <si>
    <t xml:space="preserve">Автор /
Фото</t>
  </si>
  <si>
    <t xml:space="preserve">Наименование /
Аннотация</t>
  </si>
  <si>
    <t xml:space="preserve">Вес гр.</t>
  </si>
  <si>
    <t xml:space="preserve">Стайг Уильям</t>
  </si>
  <si>
    <t xml:space="preserve">215х255</t>
  </si>
  <si>
    <t xml:space="preserve">Обложка</t>
  </si>
  <si>
    <t xml:space="preserve">       Прайслист</t>
  </si>
  <si>
    <t xml:space="preserve">Издательство "Розовый жираф" г. Москва, 4ая улица Восьмого Марта, д. 6а  Тел.:7 495 514–09–48 </t>
  </si>
  <si>
    <t xml:space="preserve">Издво</t>
  </si>
  <si>
    <t xml:space="preserve">4я УЛИЦА</t>
  </si>
  <si>
    <t xml:space="preserve">140х210</t>
  </si>
  <si>
    <t xml:space="preserve">Научно-популярная литература</t>
  </si>
  <si>
    <t xml:space="preserve">Остлер Кэти</t>
  </si>
  <si>
    <t xml:space="preserve">Карма</t>
  </si>
  <si>
    <t xml:space="preserve">978-5-4370-0149-3</t>
  </si>
  <si>
    <t xml:space="preserve">978-5-4370-0158-5</t>
  </si>
  <si>
    <t xml:space="preserve">Говорящая косточка</t>
  </si>
  <si>
    <t xml:space="preserve">220х270</t>
  </si>
  <si>
    <t xml:space="preserve">978-5-4370-0173-8</t>
  </si>
  <si>
    <t xml:space="preserve">Гиваргизов Артур</t>
  </si>
  <si>
    <t xml:space="preserve">Слово мамонта</t>
  </si>
  <si>
    <t xml:space="preserve">185х220</t>
  </si>
  <si>
    <t xml:space="preserve">170х245</t>
  </si>
  <si>
    <t xml:space="preserve">Лоис Лоури</t>
  </si>
  <si>
    <t xml:space="preserve">150х207</t>
  </si>
  <si>
    <t xml:space="preserve">Шрут П.</t>
  </si>
  <si>
    <t xml:space="preserve">978-5-4370-0167-7</t>
  </si>
  <si>
    <t xml:space="preserve">Сендак Морис</t>
  </si>
  <si>
    <t xml:space="preserve">Кенни и его окно</t>
  </si>
  <si>
    <t xml:space="preserve">195х240</t>
  </si>
  <si>
    <t xml:space="preserve">Парвела Тимо</t>
  </si>
  <si>
    <t xml:space="preserve">Книги Уильяма Стайга</t>
  </si>
  <si>
    <t xml:space="preserve">Калеб и Кейт</t>
  </si>
  <si>
    <t xml:space="preserve">Храбрая Айрин</t>
  </si>
  <si>
    <t xml:space="preserve">978-5-4370-0195-0</t>
  </si>
  <si>
    <t xml:space="preserve">978-5-4370-0196-7</t>
  </si>
  <si>
    <t xml:space="preserve">978-5-4370-0179-0</t>
  </si>
  <si>
    <t xml:space="preserve">Носкоеды возвращаются</t>
  </si>
  <si>
    <t xml:space="preserve">Серия "Вот это книга!"</t>
  </si>
  <si>
    <t xml:space="preserve">170х220</t>
  </si>
  <si>
    <t xml:space="preserve">978-5-4370-0180-6</t>
  </si>
  <si>
    <t xml:space="preserve">Блексболекс</t>
  </si>
  <si>
    <t xml:space="preserve">Люди в картинках</t>
  </si>
  <si>
    <t xml:space="preserve">192</t>
  </si>
  <si>
    <t xml:space="preserve">978-5-4370-0242-1</t>
  </si>
  <si>
    <t xml:space="preserve">Доускова Ирена</t>
  </si>
  <si>
    <t xml:space="preserve">Будь Жегорт</t>
  </si>
  <si>
    <t xml:space="preserve">130х205</t>
  </si>
  <si>
    <t xml:space="preserve">Пастернак Мария</t>
  </si>
  <si>
    <t xml:space="preserve">235х185</t>
  </si>
  <si>
    <t xml:space="preserve">Фишман Роман</t>
  </si>
  <si>
    <t xml:space="preserve">Паласио Р. Дж.</t>
  </si>
  <si>
    <t xml:space="preserve">220х170</t>
  </si>
  <si>
    <t xml:space="preserve">Глава Джулиана</t>
  </si>
  <si>
    <t xml:space="preserve">978-5-4370-0312-1</t>
  </si>
  <si>
    <t xml:space="preserve">978-5-4370-0300-8</t>
  </si>
  <si>
    <t xml:space="preserve">В поисках синего</t>
  </si>
  <si>
    <t xml:space="preserve">978-5-4370-0311-4</t>
  </si>
  <si>
    <t xml:space="preserve">Плутон</t>
  </si>
  <si>
    <t xml:space="preserve">978-5-4370-0299-5</t>
  </si>
  <si>
    <t xml:space="preserve">Глава Шарлотты</t>
  </si>
  <si>
    <t xml:space="preserve">Книги Паласио Р. Дж.</t>
  </si>
  <si>
    <t xml:space="preserve">Серия "Карманный ученый"</t>
  </si>
  <si>
    <t xml:space="preserve">978-5-4370-0318-3</t>
  </si>
  <si>
    <t xml:space="preserve">Тысяча лиц энергии</t>
  </si>
  <si>
    <t xml:space="preserve">210х225</t>
  </si>
  <si>
    <t xml:space="preserve">978-5-4370-0324-4</t>
  </si>
  <si>
    <t xml:space="preserve">Доннелли Дж.</t>
  </si>
  <si>
    <t xml:space="preserve">Северный свет</t>
  </si>
  <si>
    <t xml:space="preserve">400</t>
  </si>
  <si>
    <t xml:space="preserve">→</t>
  </si>
  <si>
    <t xml:space="preserve">Иск.
Права</t>
  </si>
  <si>
    <t xml:space="preserve">978-5-4370-0343-5</t>
  </si>
  <si>
    <t xml:space="preserve">Крупенина Наталия</t>
  </si>
  <si>
    <t xml:space="preserve">Как приготовить пирог из цифр</t>
  </si>
  <si>
    <t xml:space="preserve">978-5-4370-0342-8</t>
  </si>
  <si>
    <t xml:space="preserve">Белая птица</t>
  </si>
  <si>
    <t xml:space="preserve">245х180</t>
  </si>
  <si>
    <t xml:space="preserve">978-5-4370-0341-1</t>
  </si>
  <si>
    <t xml:space="preserve">И охотник вернулся с холмов</t>
  </si>
  <si>
    <t xml:space="preserve">Печать</t>
  </si>
  <si>
    <t xml:space="preserve">РФ</t>
  </si>
  <si>
    <t xml:space="preserve">Китай</t>
  </si>
  <si>
    <t xml:space="preserve">Латвия</t>
  </si>
  <si>
    <t xml:space="preserve">Морж, учитель и поэт</t>
  </si>
  <si>
    <t xml:space="preserve">185[220</t>
  </si>
  <si>
    <t xml:space="preserve">978-5-4370-0374-9</t>
  </si>
  <si>
    <t xml:space="preserve">Бойко Мария</t>
  </si>
  <si>
    <t xml:space="preserve">Почему бриллианты дороже воды? И еще 47 вопросов об экономике</t>
  </si>
  <si>
    <t xml:space="preserve">978-5-4370-0373-2</t>
  </si>
  <si>
    <t xml:space="preserve">195х250</t>
  </si>
  <si>
    <t xml:space="preserve">978-5-4370-0379-4</t>
  </si>
  <si>
    <t xml:space="preserve">Сильверстайн Ш.</t>
  </si>
  <si>
    <t xml:space="preserve">Лафкадио, или лев, который отстреливался</t>
  </si>
  <si>
    <t xml:space="preserve">180х225</t>
  </si>
  <si>
    <t xml:space="preserve">978-5-4370-0378-7</t>
  </si>
  <si>
    <t xml:space="preserve">Сломанное время</t>
  </si>
  <si>
    <t xml:space="preserve">978-5-4370-0381-7</t>
  </si>
  <si>
    <t xml:space="preserve">Алексеева Т, Скоренко Т.</t>
  </si>
  <si>
    <t xml:space="preserve">Как несъедобное становится съедобным</t>
  </si>
  <si>
    <t xml:space="preserve">чё</t>
  </si>
  <si>
    <t xml:space="preserve">978-5-4370-0389-3</t>
  </si>
  <si>
    <t xml:space="preserve">Дрейпер Ш.</t>
  </si>
  <si>
    <t xml:space="preserve">Привет, давай поговорим</t>
  </si>
  <si>
    <t xml:space="preserve">978-5-4370-0398-5</t>
  </si>
  <si>
    <t xml:space="preserve">Ася Кравченко</t>
  </si>
  <si>
    <t xml:space="preserve">На связи</t>
  </si>
  <si>
    <t xml:space="preserve">215х300</t>
  </si>
  <si>
    <t xml:space="preserve">150х150</t>
  </si>
  <si>
    <t xml:space="preserve">Картонка</t>
  </si>
  <si>
    <t xml:space="preserve">нет</t>
  </si>
  <si>
    <t xml:space="preserve">Есть</t>
  </si>
  <si>
    <t xml:space="preserve">Маша Вахрушева</t>
  </si>
  <si>
    <t xml:space="preserve">978-5-4370-0406-7</t>
  </si>
  <si>
    <t xml:space="preserve">Сапгир Г.В., Сапгир К.А.</t>
  </si>
  <si>
    <t xml:space="preserve">Приключения Кубарика и Томатика, или Веселая математика. Часть II.Как искали Лошарика</t>
  </si>
  <si>
    <t xml:space="preserve">978-5-4370-0404-3</t>
  </si>
  <si>
    <t xml:space="preserve">Евгения Некрасова</t>
  </si>
  <si>
    <t xml:space="preserve">Стихия</t>
  </si>
  <si>
    <t xml:space="preserve">Серия "КЕПЛЕР-62"</t>
  </si>
  <si>
    <t xml:space="preserve">Кеплер-62. Книга первая: приглашение</t>
  </si>
  <si>
    <t xml:space="preserve">Книжки - картонки</t>
  </si>
  <si>
    <t xml:space="preserve">Алексей Лукьянов</t>
  </si>
  <si>
    <t xml:space="preserve">978-5-4370-0421-0</t>
  </si>
  <si>
    <t xml:space="preserve">Мисс Миссия</t>
  </si>
  <si>
    <t xml:space="preserve">Анна Тененбаум</t>
  </si>
  <si>
    <t xml:space="preserve">978-5-4370-0420-3</t>
  </si>
  <si>
    <t xml:space="preserve">Кто тут не спит?</t>
  </si>
  <si>
    <t xml:space="preserve">Шмидт Гэри</t>
  </si>
  <si>
    <t xml:space="preserve">Вот так запросто</t>
  </si>
  <si>
    <t xml:space="preserve">978-5-4370-0427-2</t>
  </si>
  <si>
    <t xml:space="preserve">978-5-4370-0423-4</t>
  </si>
  <si>
    <t xml:space="preserve">Обретая Юпитер</t>
  </si>
  <si>
    <t xml:space="preserve">Открывая вселенную</t>
  </si>
  <si>
    <t xml:space="preserve">978-5-4370-0419-7</t>
  </si>
  <si>
    <t xml:space="preserve">Хокинг С., Хокинг Л.</t>
  </si>
  <si>
    <t xml:space="preserve">Броуч Э.</t>
  </si>
  <si>
    <t xml:space="preserve">Шедевр </t>
  </si>
  <si>
    <t xml:space="preserve">130х195</t>
  </si>
  <si>
    <t xml:space="preserve">978-5-4370-0429-6</t>
  </si>
  <si>
    <t xml:space="preserve">Гордон К.</t>
  </si>
  <si>
    <t xml:space="preserve">Рестарт</t>
  </si>
  <si>
    <t xml:space="preserve">978-5-4370-0430-2</t>
  </si>
  <si>
    <t xml:space="preserve">978-5-4370-0431-9</t>
  </si>
  <si>
    <t xml:space="preserve">Ты мне веришь?</t>
  </si>
  <si>
    <t xml:space="preserve">978-5-4370-0422-7</t>
  </si>
  <si>
    <t xml:space="preserve">Таня Потапова</t>
  </si>
  <si>
    <t xml:space="preserve">Что ест тигр?</t>
  </si>
  <si>
    <t xml:space="preserve">Кеплер-62. Книга вторая: обратный отсчет</t>
  </si>
  <si>
    <t xml:space="preserve">Кеплер-62. Книга третья: полёт</t>
  </si>
  <si>
    <t xml:space="preserve">Кеплер-62. Книга четвертая: первопроходцы</t>
  </si>
  <si>
    <t xml:space="preserve">Кеплер-62. Книга пятая: вирус</t>
  </si>
  <si>
    <t xml:space="preserve">Кеплер-62. Книга шестая: тайна</t>
  </si>
  <si>
    <t xml:space="preserve">978-5-4370-0432-6</t>
  </si>
  <si>
    <t xml:space="preserve">978-5-4370-0433-3</t>
  </si>
  <si>
    <t xml:space="preserve">978-5-4370-0434-0</t>
  </si>
  <si>
    <t xml:space="preserve">978-5-4370-0435-7</t>
  </si>
  <si>
    <t xml:space="preserve">978-5-4370-0436-4</t>
  </si>
  <si>
    <t xml:space="preserve">978-5-4370-0437-1</t>
  </si>
  <si>
    <t xml:space="preserve">190х135</t>
  </si>
  <si>
    <t xml:space="preserve">155х235</t>
  </si>
  <si>
    <t xml:space="preserve">Данилова Мария</t>
  </si>
  <si>
    <t xml:space="preserve">Аня здесь и там</t>
  </si>
  <si>
    <t xml:space="preserve">978-5-4370-0439-5</t>
  </si>
  <si>
    <t xml:space="preserve">978-5-4370-0438-8</t>
  </si>
  <si>
    <t xml:space="preserve">Ким Юлий</t>
  </si>
  <si>
    <t xml:space="preserve">Кто царевну поцелует</t>
  </si>
  <si>
    <t xml:space="preserve">195х260</t>
  </si>
  <si>
    <t xml:space="preserve">ТОЛЬКО РАВНОЕ 
КОЛИЧЕСТВО</t>
  </si>
  <si>
    <t xml:space="preserve">Смит Р.</t>
  </si>
  <si>
    <t xml:space="preserve">Пик</t>
  </si>
  <si>
    <t xml:space="preserve">978-5-4370-0440-1</t>
  </si>
  <si>
    <t xml:space="preserve">Ольшанский В.</t>
  </si>
  <si>
    <t xml:space="preserve">Летучий дедушка</t>
  </si>
  <si>
    <t xml:space="preserve">96</t>
  </si>
  <si>
    <t xml:space="preserve">170х240</t>
  </si>
  <si>
    <t xml:space="preserve">Иван Семенов</t>
  </si>
  <si>
    <t xml:space="preserve">Один маленький поросенок и одно большое свинство</t>
  </si>
  <si>
    <t xml:space="preserve">Собака сутулая, или Несколько дней из жизни Кассиопеи Кирпичниковой</t>
  </si>
  <si>
    <t xml:space="preserve">Анна Занадворова</t>
  </si>
  <si>
    <t xml:space="preserve">Точки пересечения</t>
  </si>
  <si>
    <t xml:space="preserve">978-5-4370-0441-8</t>
  </si>
  <si>
    <t xml:space="preserve">978-5-4370-0444-9</t>
  </si>
  <si>
    <t xml:space="preserve">978-5-4370-0442-5</t>
  </si>
  <si>
    <t xml:space="preserve">978-5-4370-0443-2</t>
  </si>
  <si>
    <t xml:space="preserve">978-5-4370-0351-0</t>
  </si>
  <si>
    <t xml:space="preserve">Бёрдселл Дж.</t>
  </si>
  <si>
    <t xml:space="preserve">Пендервики_3 на Чаячьем Мысу</t>
  </si>
  <si>
    <t xml:space="preserve">Эй, Разбойник!</t>
  </si>
  <si>
    <t xml:space="preserve">978-5-4370-0445-6</t>
  </si>
  <si>
    <t xml:space="preserve">Добро пожаловать в Звериноград</t>
  </si>
  <si>
    <t xml:space="preserve">Екатерина Горелова</t>
  </si>
  <si>
    <t xml:space="preserve">978-5-4370-0447-0</t>
  </si>
  <si>
    <t xml:space="preserve">Стагислав Востоков</t>
  </si>
  <si>
    <t xml:space="preserve">Коза и великаны</t>
  </si>
  <si>
    <t xml:space="preserve">978-5-4370-0446-3</t>
  </si>
  <si>
    <t xml:space="preserve">Уильямс М.</t>
  </si>
  <si>
    <t xml:space="preserve">Плюшевый заяц или как игрушки становятся настоящим</t>
  </si>
  <si>
    <t xml:space="preserve">210х220</t>
  </si>
  <si>
    <t xml:space="preserve">Вес</t>
  </si>
  <si>
    <t xml:space="preserve">9785437004197</t>
  </si>
  <si>
    <t xml:space="preserve">9785437004272</t>
  </si>
  <si>
    <t xml:space="preserve">9785437004470</t>
  </si>
  <si>
    <t xml:space="preserve">9785437004234</t>
  </si>
  <si>
    <t xml:space="preserve">9785437004401</t>
  </si>
  <si>
    <t xml:space="preserve">9785437003893</t>
  </si>
  <si>
    <t xml:space="preserve">9785437004302</t>
  </si>
  <si>
    <t xml:space="preserve">9785437004418</t>
  </si>
  <si>
    <t xml:space="preserve">9785437004326</t>
  </si>
  <si>
    <t xml:space="preserve">9785437004333</t>
  </si>
  <si>
    <t xml:space="preserve">9785437004340</t>
  </si>
  <si>
    <t xml:space="preserve">9785437004357</t>
  </si>
  <si>
    <t xml:space="preserve">9785437004364</t>
  </si>
  <si>
    <t xml:space="preserve">9785437004371</t>
  </si>
  <si>
    <t xml:space="preserve">9785437003817</t>
  </si>
  <si>
    <t xml:space="preserve">9785437003435</t>
  </si>
  <si>
    <t xml:space="preserve">9785437003985</t>
  </si>
  <si>
    <t xml:space="preserve">9785437003732</t>
  </si>
  <si>
    <t xml:space="preserve">9785437003183</t>
  </si>
  <si>
    <t xml:space="preserve">9785437003428</t>
  </si>
  <si>
    <t xml:space="preserve">9785437003121</t>
  </si>
  <si>
    <t xml:space="preserve">9785437003008</t>
  </si>
  <si>
    <t xml:space="preserve">9785437002995</t>
  </si>
  <si>
    <t xml:space="preserve">9785437001585</t>
  </si>
  <si>
    <t xml:space="preserve">9785437001950</t>
  </si>
  <si>
    <t xml:space="preserve">9785437001967</t>
  </si>
  <si>
    <t xml:space="preserve">9785437004456</t>
  </si>
  <si>
    <t xml:space="preserve">9785437004203</t>
  </si>
  <si>
    <t xml:space="preserve">9785437004043</t>
  </si>
  <si>
    <t xml:space="preserve">9785437004227</t>
  </si>
  <si>
    <t xml:space="preserve">9785437004395</t>
  </si>
  <si>
    <t xml:space="preserve">9785437003114</t>
  </si>
  <si>
    <t xml:space="preserve">9785437003411</t>
  </si>
  <si>
    <t xml:space="preserve">9785437001677</t>
  </si>
  <si>
    <t xml:space="preserve">9785437004388</t>
  </si>
  <si>
    <t xml:space="preserve">9785903497843</t>
  </si>
  <si>
    <t xml:space="preserve">9785437003794</t>
  </si>
  <si>
    <t xml:space="preserve">9785437004449</t>
  </si>
  <si>
    <t xml:space="preserve">9785437001806</t>
  </si>
  <si>
    <t xml:space="preserve">9785437004210</t>
  </si>
  <si>
    <t xml:space="preserve">9785437003749</t>
  </si>
  <si>
    <t xml:space="preserve">9785437001790</t>
  </si>
  <si>
    <t xml:space="preserve">9785437004425</t>
  </si>
  <si>
    <t xml:space="preserve">9785437003510</t>
  </si>
  <si>
    <t xml:space="preserve">9785437004463</t>
  </si>
  <si>
    <t xml:space="preserve">9785437004067</t>
  </si>
  <si>
    <t xml:space="preserve">9785437004432</t>
  </si>
  <si>
    <t xml:space="preserve">9785437001738</t>
  </si>
  <si>
    <t xml:space="preserve">9785437003787</t>
  </si>
  <si>
    <t xml:space="preserve">9785437004319</t>
  </si>
  <si>
    <t xml:space="preserve">9785437004296</t>
  </si>
  <si>
    <t xml:space="preserve">9785437002421</t>
  </si>
  <si>
    <t xml:space="preserve">9785437001493</t>
  </si>
  <si>
    <t xml:space="preserve">9785437003244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</si>
</sst>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81" formatCode="_-* #,##0.00[$€-1]_-;\-* #,##0.00[$€-1]_-;_-* &quot;-&quot;??[$€-1]_-"/>
    <numFmt numFmtId="182" formatCode="0.000"/>
  </numFmts>
  <fonts count="62">
    <font>
      <sz val="8"/>
      <name val="Arial"/>
      <family val="2"/>
      <charset val="204"/>
    </font>
    <font>
      <sz val="8"/>
      <color indexed="9"/>
      <name val="Arial"/>
      <family val="2"/>
      <charset val="204"/>
    </font>
    <font>
      <sz val="10.5"/>
      <color indexed="9"/>
      <name val="Century Gothic"/>
      <family val="2"/>
      <charset val="204"/>
    </font>
    <font>
      <sz val="8"/>
      <color indexed="12"/>
      <name val="Arial"/>
      <family val="2"/>
      <charset val="204"/>
    </font>
    <font>
      <sz val="11"/>
      <color indexed="12"/>
      <name val="Arial"/>
      <family val="2"/>
      <charset val="204"/>
    </font>
    <font>
      <sz val="9"/>
      <color indexed="10"/>
      <name val="Arial Narrow"/>
      <family val="2"/>
      <charset val="204"/>
    </font>
    <font>
      <sz val="10"/>
      <color indexed="8"/>
      <name val="Arial"/>
      <family val="2"/>
      <charset val="204"/>
    </font>
    <font>
      <sz val="8"/>
      <color indexed="8"/>
      <name val="Arial"/>
      <family val="2"/>
      <charset val="204"/>
    </font>
    <font>
      <sz val="9"/>
      <color indexed="8"/>
      <name val="Arial"/>
      <family val="2"/>
      <charset val="204"/>
    </font>
    <font>
      <sz val="8"/>
      <color indexed="16"/>
      <name val="Arial"/>
      <family val="2"/>
      <charset val="204"/>
    </font>
    <font>
      <sz val="8"/>
      <name val="Arial"/>
      <family val="2"/>
      <charset val="204"/>
    </font>
    <font>
      <u val="single"/>
      <sz val="10.4"/>
      <color indexed="12"/>
      <name val="Arial"/>
      <family val="2"/>
      <charset val="204"/>
    </font>
    <font>
      <sz val="26"/>
      <color indexed="30"/>
      <name val="Times New Roman"/>
      <family val="1"/>
      <charset val="204"/>
    </font>
    <font>
      <sz val="8"/>
      <color indexed="81"/>
      <name val="Tahoma"/>
      <family val="2"/>
      <charset val="204"/>
    </font>
    <font>
      <sz val="24"/>
      <name val="Times New Roman"/>
      <family val="1"/>
      <charset val="204"/>
    </font>
    <font>
      <b/>
      <sz val="8"/>
      <color indexed="81"/>
      <name val="Tahoma"/>
      <family val="2"/>
      <charset val="204"/>
    </font>
    <font>
      <b/>
      <sz val="8"/>
      <color indexed="16"/>
      <name val="Tahoma"/>
      <family val="2"/>
      <charset val="204"/>
    </font>
    <font>
      <sz val="8"/>
      <color indexed="46"/>
      <name val="Arial"/>
      <family val="2"/>
      <charset val="204"/>
    </font>
    <font>
      <sz val="10"/>
      <color indexed="46"/>
      <name val="Arial"/>
      <family val="2"/>
      <charset val="204"/>
    </font>
    <font>
      <sz val="8"/>
      <color indexed="46"/>
      <name val="Arial Narrow"/>
      <family val="2"/>
      <charset val="204"/>
    </font>
    <font>
      <sz val="10"/>
      <name val="Arial"/>
      <family val="2"/>
      <charset val="204"/>
    </font>
    <font>
      <sz val="6"/>
      <name val="Times New Roman"/>
      <family val="1"/>
      <charset val="204"/>
    </font>
    <font>
      <sz val="8"/>
      <color indexed="23"/>
      <name val="Arial"/>
      <family val="2"/>
      <charset val="204"/>
    </font>
    <font>
      <sz val="8"/>
      <color indexed="62"/>
      <name val="Arial"/>
      <family val="2"/>
      <charset val="204"/>
    </font>
    <font>
      <u val="single"/>
      <sz val="8"/>
      <color indexed="46"/>
      <name val="Arial"/>
      <family val="2"/>
      <charset val="204"/>
    </font>
    <font>
      <sz val="11"/>
      <color indexed="81"/>
      <name val="Tahoma"/>
      <family val="2"/>
      <charset val="204"/>
    </font>
    <font>
      <b/>
      <sz val="8"/>
      <color indexed="81"/>
      <name val="Tahoma"/>
      <family val="2"/>
      <charset val="204"/>
    </font>
    <font>
      <b/>
      <sz val="11"/>
      <color indexed="81"/>
      <name val="Tahoma"/>
      <family val="2"/>
      <charset val="204"/>
    </font>
    <font>
      <sz val="10"/>
      <color indexed="81"/>
      <name val="Tahoma"/>
      <family val="2"/>
      <charset val="204"/>
    </font>
    <font>
      <b/>
      <sz val="11"/>
      <color indexed="16"/>
      <name val="Tahoma"/>
      <family val="2"/>
      <charset val="204"/>
    </font>
    <font>
      <b/>
      <sz val="11"/>
      <color indexed="81"/>
      <name val="Tahoma"/>
      <family val="2"/>
      <charset val="204"/>
    </font>
    <font>
      <sz val="8"/>
      <color indexed="81"/>
      <name val="Arial"/>
      <family val="2"/>
      <charset val="204"/>
    </font>
    <font>
      <b/>
      <sz val="8"/>
      <color indexed="81"/>
      <name val="Tahoma"/>
      <family val="2"/>
      <charset val="204"/>
    </font>
    <font>
      <b/>
      <sz val="11"/>
      <color indexed="81"/>
      <name val="Tahoma"/>
      <family val="2"/>
      <charset val="204"/>
    </font>
    <font>
      <b/>
      <sz val="11"/>
      <color indexed="81"/>
      <name val="Tahoma"/>
      <family val="2"/>
      <charset val="204"/>
    </font>
    <font>
      <sz val="16"/>
      <color indexed="30"/>
      <name val="Times New Roman"/>
      <family val="1"/>
      <charset val="204"/>
    </font>
    <font>
      <sz val="22"/>
      <color indexed="12"/>
      <name val="Calibri"/>
      <family val="2"/>
      <charset val="204"/>
    </font>
    <font>
      <sz val="6"/>
      <name val="Webdings"/>
      <family val="1"/>
      <charset val="204"/>
    </font>
    <font>
      <i/>
      <sz val="9"/>
      <color indexed="9"/>
      <name val="Arial"/>
      <family val="2"/>
      <charset val="204"/>
    </font>
    <font>
      <i/>
      <sz val="10"/>
      <name val="Arial"/>
      <family val="2"/>
      <charset val="204"/>
    </font>
    <font>
      <i/>
      <sz val="8"/>
      <color indexed="46"/>
      <name val="Arial"/>
      <family val="2"/>
      <charset val="204"/>
    </font>
    <font>
      <i/>
      <sz val="10"/>
      <color indexed="9"/>
      <name val="Arial"/>
      <family val="2"/>
      <charset val="204"/>
    </font>
    <font>
      <i/>
      <sz val="8"/>
      <color indexed="9"/>
      <name val="Arial"/>
      <family val="2"/>
      <charset val="204"/>
    </font>
    <font>
      <sz val="16"/>
      <color indexed="8"/>
      <name val="Webdings"/>
      <family val="1"/>
      <charset val="204"/>
    </font>
    <font>
      <sz val="6"/>
      <color indexed="9"/>
      <name val="Times New Roman"/>
      <family val="1"/>
      <charset val="204"/>
    </font>
    <font>
      <b/>
      <sz val="6"/>
      <name val="Webdings"/>
      <family val="1"/>
      <charset val="204"/>
    </font>
    <font>
      <sz val="9"/>
      <color indexed="81"/>
      <name val="Tahoma"/>
      <family val="2"/>
      <charset val="204"/>
    </font>
    <font>
      <b/>
      <sz val="11"/>
      <color indexed="81"/>
      <name val="Tahoma"/>
      <family val="2"/>
      <charset val="204"/>
    </font>
    <font>
      <sz val="11"/>
      <color indexed="53"/>
      <name val="Tahoma"/>
      <family val="2"/>
      <charset val="204"/>
    </font>
    <font>
      <b/>
      <sz val="8"/>
      <color indexed="8"/>
      <name val="Arial"/>
      <family val="2"/>
      <charset val="204"/>
    </font>
    <font>
      <b/>
      <sz val="8"/>
      <color indexed="46"/>
      <name val="Arial"/>
      <family val="2"/>
      <charset val="204"/>
    </font>
    <font>
      <b/>
      <sz val="10"/>
      <color indexed="46"/>
      <name val="Arial"/>
      <family val="2"/>
      <charset val="204"/>
    </font>
    <font>
      <b/>
      <sz val="8"/>
      <color indexed="16"/>
      <name val="Arial"/>
      <family val="2"/>
      <charset val="204"/>
    </font>
    <font>
      <b/>
      <sz val="8"/>
      <name val="Arial"/>
      <family val="2"/>
      <charset val="204"/>
    </font>
    <font>
      <b/>
      <sz val="8"/>
      <color indexed="53"/>
      <name val="Tahoma"/>
      <family val="2"/>
      <charset val="204"/>
    </font>
    <font>
      <b/>
      <sz val="8"/>
      <color indexed="8"/>
      <name val="Tahoma"/>
      <family val="2"/>
      <charset val="204"/>
    </font>
    <font>
      <sz val="11"/>
      <color indexed="81"/>
      <name val="Tahoma"/>
      <charset val="1"/>
    </font>
    <font>
      <sz val="10"/>
      <color rgb="FF004500"/>
      <name val="Arial"/>
      <family val="2"/>
      <charset val="204"/>
    </font>
    <font>
      <sz val="8"/>
      <color rgb="FF004500"/>
      <name val="Arial"/>
      <family val="2"/>
      <charset val="204"/>
    </font>
    <font>
      <sz val="10.4"/>
      <color rgb="FF004500"/>
      <name val="Arial"/>
      <family val="2"/>
      <charset val="204"/>
    </font>
    <font>
      <sz val="16"/>
      <color rgb="FFFF0000"/>
      <name val="Sylfaen"/>
      <family val="1"/>
      <charset val="204"/>
    </font>
    <font>
      <sz val="8"/>
      <color rgb="FFFF0000"/>
      <name val="Arial"/>
      <family val="2"/>
      <charset val="204"/>
    </font>
  </fonts>
  <fills count="15">
    <fill>
      <patternFill patternType="none"/>
    </fill>
    <fill>
      <patternFill patternType="gray125"/>
    </fill>
    <fill>
      <patternFill patternType="solid">
        <fgColor indexed="27"/>
        <bgColor indexed="64"/>
      </patternFill>
    </fill>
    <fill>
      <patternFill patternType="solid">
        <fgColor indexed="37"/>
        <bgColor indexed="64"/>
      </patternFill>
    </fill>
    <fill>
      <patternFill patternType="solid">
        <fgColor indexed="34"/>
        <bgColor indexed="9"/>
      </patternFill>
    </fill>
    <fill>
      <patternFill patternType="solid">
        <fgColor indexed="13"/>
        <bgColor indexed="64"/>
      </patternFill>
    </fill>
    <fill>
      <patternFill patternType="solid">
        <fgColor indexed="34"/>
        <bgColor indexed="34"/>
      </patternFill>
    </fill>
    <fill>
      <patternFill patternType="solid">
        <fgColor indexed="38"/>
        <bgColor indexed="34"/>
      </patternFill>
    </fill>
    <fill>
      <patternFill patternType="solid">
        <fgColor indexed="35"/>
        <bgColor indexed="34"/>
      </patternFill>
    </fill>
    <fill>
      <patternFill patternType="solid">
        <fgColor indexed="34"/>
        <bgColor indexed="64"/>
      </patternFill>
    </fill>
    <fill>
      <patternFill patternType="solid">
        <fgColor indexed="14"/>
        <bgColor indexed="64"/>
      </patternFill>
    </fill>
    <fill>
      <patternFill patternType="solid">
        <fgColor indexed="11"/>
        <bgColor indexed="64"/>
      </patternFill>
    </fill>
    <fill>
      <patternFill patternType="solid">
        <fgColor indexed="63"/>
        <bgColor indexed="64"/>
      </patternFill>
    </fill>
    <fill>
      <patternFill patternType="solid">
        <fgColor rgb="FF92D050"/>
        <bgColor indexed="64"/>
      </patternFill>
    </fill>
    <fill>
      <patternFill patternType="solid">
        <fgColor rgb="FFFFFF00"/>
        <bgColor indexed="64"/>
      </patternFill>
    </fill>
  </fills>
  <borders count="11">
    <border>
      <left/>
      <right/>
      <top/>
      <bottom/>
      <diagonal/>
    </border>
    <border>
      <left/>
      <right/>
      <top/>
      <bottom style="thin">
        <color indexed="17"/>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alignment horizontal="left"/>
    </xf>
    <xf numFmtId="181" fontId="10" fillId="0" borderId="0">
      <alignment horizontal="left"/>
    </xf>
    <xf numFmtId="0" fontId="11" fillId="0" borderId="0">
      <alignment vertical="top"/>
      <protection locked="0"/>
    </xf>
  </cellStyleXfs>
  <cellXfs count="233">
    <xf numFmtId="0" fontId="0" fillId="0" borderId="0" xfId="0" applyAlignment="1"/>
    <xf numFmtId="0" fontId="4" fillId="2" borderId="0" xfId="0" applyFont="1" applyFill="1" applyAlignment="1">
      <alignment horizontal="right" vertical="center"/>
    </xf>
    <xf numFmtId="1" fontId="1" fillId="3" borderId="1" xfId="0" applyNumberFormat="1" applyFont="1" applyFill="1" applyBorder="1" applyAlignment="1">
      <alignment horizontal="center" vertical="center"/>
    </xf>
    <xf numFmtId="1" fontId="3" fillId="2" borderId="0" xfId="0" applyNumberFormat="1" applyFont="1" applyFill="1" applyAlignment="1">
      <alignment horizontal="center" vertical="center"/>
    </xf>
    <xf numFmtId="0" fontId="1" fillId="3" borderId="1" xfId="0" applyFont="1" applyFill="1" applyBorder="1" applyAlignment="1">
      <alignment horizontal="left" vertical="center"/>
    </xf>
    <xf numFmtId="0" fontId="1" fillId="3" borderId="1" xfId="0" applyFont="1" applyFill="1" applyBorder="1" applyAlignment="1">
      <alignment horizontal="center" vertical="center"/>
    </xf>
    <xf numFmtId="0" fontId="3" fillId="2" borderId="0" xfId="0" applyFont="1" applyFill="1" applyAlignment="1">
      <alignment horizontal="center" vertical="center"/>
    </xf>
    <xf numFmtId="1" fontId="1" fillId="3" borderId="1" xfId="0" applyNumberFormat="1" applyFont="1" applyFill="1" applyBorder="1" applyAlignment="1">
      <alignment horizontal="left" vertical="center"/>
    </xf>
    <xf numFmtId="1" fontId="3" fillId="2" borderId="0" xfId="0" applyNumberFormat="1" applyFont="1" applyFill="1" applyAlignment="1">
      <alignment horizontal="left" vertical="center" wrapText="1"/>
    </xf>
    <xf numFmtId="0" fontId="3" fillId="2" borderId="0" xfId="0" applyFont="1" applyFill="1" applyAlignment="1">
      <alignment horizontal="left" vertical="center"/>
    </xf>
    <xf numFmtId="0" fontId="12" fillId="4" borderId="0" xfId="0" applyFont="1" applyFill="1" applyAlignment="1">
      <alignment horizontal="left" vertical="center"/>
    </xf>
    <xf numFmtId="4" fontId="5" fillId="5" borderId="0" xfId="0" applyNumberFormat="1" applyFont="1" applyFill="1" applyAlignment="1">
      <alignment vertical="center"/>
    </xf>
    <xf numFmtId="4" fontId="9" fillId="6" borderId="2" xfId="0" applyNumberFormat="1" applyFont="1" applyFill="1" applyBorder="1" applyAlignment="1">
      <alignment horizontal="right" vertical="center"/>
    </xf>
    <xf numFmtId="1" fontId="6" fillId="7" borderId="2" xfId="0" applyNumberFormat="1" applyFont="1" applyFill="1" applyBorder="1" applyAlignment="1">
      <alignment horizontal="center" vertical="center"/>
    </xf>
    <xf numFmtId="0" fontId="6" fillId="7" borderId="2" xfId="0" applyFont="1" applyFill="1" applyBorder="1" applyAlignment="1">
      <alignment horizontal="center" vertical="center" wrapText="1"/>
    </xf>
    <xf numFmtId="0" fontId="6" fillId="7" borderId="2" xfId="0" applyFont="1" applyFill="1" applyBorder="1" applyAlignment="1">
      <alignment horizontal="center" vertical="center"/>
    </xf>
    <xf numFmtId="0" fontId="8" fillId="7" borderId="2" xfId="0" applyFont="1" applyFill="1" applyBorder="1" applyAlignment="1">
      <alignment horizontal="center" vertical="center" wrapText="1"/>
    </xf>
    <xf numFmtId="1" fontId="1" fillId="8" borderId="2" xfId="0" applyNumberFormat="1" applyFont="1" applyFill="1" applyBorder="1" applyAlignment="1">
      <alignment horizontal="center" vertical="center"/>
    </xf>
    <xf numFmtId="0" fontId="1" fillId="8" borderId="2" xfId="0" applyFont="1" applyFill="1" applyBorder="1" applyAlignment="1">
      <alignment horizontal="center" vertical="center"/>
    </xf>
    <xf numFmtId="1" fontId="0" fillId="7" borderId="2" xfId="0" applyNumberFormat="1" applyFont="1" applyFill="1" applyBorder="1" applyAlignment="1">
      <alignment horizontal="center" vertical="center"/>
    </xf>
    <xf numFmtId="0" fontId="0" fillId="7" borderId="2" xfId="0" applyFont="1" applyFill="1" applyBorder="1" applyAlignment="1">
      <alignment horizontal="center" vertical="center"/>
    </xf>
    <xf numFmtId="0" fontId="1" fillId="3" borderId="1" xfId="0" applyFont="1" applyFill="1" applyBorder="1" applyAlignment="1">
      <alignment horizontal="right" vertical="center"/>
    </xf>
    <xf numFmtId="0" fontId="3" fillId="2" borderId="0" xfId="0" applyFont="1" applyFill="1" applyAlignment="1">
      <alignment horizontal="right" vertical="center"/>
    </xf>
    <xf numFmtId="0" fontId="14" fillId="4" borderId="0" xfId="0" applyFont="1" applyFill="1" applyAlignment="1">
      <alignment horizontal="left" vertical="center"/>
    </xf>
    <xf numFmtId="0" fontId="2" fillId="3" borderId="1" xfId="0" applyFont="1" applyFill="1" applyBorder="1" applyAlignment="1">
      <alignment horizontal="right" vertical="center"/>
    </xf>
    <xf numFmtId="0" fontId="1" fillId="3" borderId="1" xfId="0" applyFont="1" applyFill="1" applyBorder="1" applyAlignment="1">
      <alignment vertical="center"/>
    </xf>
    <xf numFmtId="0" fontId="7" fillId="7" borderId="2" xfId="0" applyFont="1" applyFill="1" applyBorder="1" applyAlignment="1">
      <alignment horizontal="center" vertical="center"/>
    </xf>
    <xf numFmtId="0" fontId="1" fillId="8" borderId="2" xfId="0" applyFont="1" applyFill="1" applyBorder="1" applyAlignment="1">
      <alignment vertical="center"/>
    </xf>
    <xf numFmtId="0" fontId="1" fillId="7" borderId="2" xfId="0" applyFont="1" applyFill="1" applyBorder="1" applyAlignment="1">
      <alignment vertical="center"/>
    </xf>
    <xf numFmtId="0" fontId="7" fillId="6" borderId="2" xfId="0" applyFont="1" applyFill="1" applyBorder="1" applyAlignment="1">
      <alignment horizontal="center" vertical="center"/>
    </xf>
    <xf numFmtId="0" fontId="17" fillId="6" borderId="2" xfId="0" applyFont="1" applyFill="1" applyBorder="1" applyAlignment="1">
      <alignment horizontal="left" vertical="center"/>
    </xf>
    <xf numFmtId="0" fontId="18" fillId="7" borderId="2" xfId="0" applyFont="1" applyFill="1" applyBorder="1" applyAlignment="1">
      <alignment horizontal="left" vertical="center"/>
    </xf>
    <xf numFmtId="0" fontId="17" fillId="9" borderId="2" xfId="0" applyFont="1" applyFill="1" applyBorder="1" applyAlignment="1">
      <alignment horizontal="left" vertical="center"/>
    </xf>
    <xf numFmtId="1" fontId="17" fillId="6" borderId="2" xfId="0" applyNumberFormat="1" applyFont="1" applyFill="1" applyBorder="1" applyAlignment="1">
      <alignment horizontal="center" vertical="center"/>
    </xf>
    <xf numFmtId="0" fontId="17" fillId="6" borderId="2" xfId="0" applyFont="1" applyFill="1" applyBorder="1" applyAlignment="1">
      <alignment horizontal="center" vertical="center"/>
    </xf>
    <xf numFmtId="0" fontId="17" fillId="9" borderId="2" xfId="0" applyFont="1" applyFill="1" applyBorder="1" applyAlignment="1">
      <alignment horizontal="center" vertical="center"/>
    </xf>
    <xf numFmtId="1" fontId="17" fillId="6" borderId="2" xfId="0" applyNumberFormat="1" applyFont="1" applyFill="1" applyBorder="1" applyAlignment="1">
      <alignment horizontal="right" vertical="center"/>
    </xf>
    <xf numFmtId="1" fontId="17" fillId="9" borderId="2" xfId="0" applyNumberFormat="1" applyFont="1" applyFill="1" applyBorder="1" applyAlignment="1">
      <alignment horizontal="center" vertical="center"/>
    </xf>
    <xf numFmtId="0" fontId="17" fillId="9" borderId="2" xfId="0" applyNumberFormat="1" applyFont="1" applyFill="1" applyBorder="1" applyAlignment="1">
      <alignment horizontal="center" vertical="center"/>
    </xf>
    <xf numFmtId="49" fontId="17" fillId="9" borderId="2" xfId="0" applyNumberFormat="1" applyFont="1" applyFill="1" applyBorder="1" applyAlignment="1">
      <alignment horizontal="center" vertical="center"/>
    </xf>
    <xf numFmtId="0" fontId="1" fillId="3" borderId="1" xfId="0" applyNumberFormat="1" applyFont="1" applyFill="1" applyBorder="1" applyAlignment="1">
      <alignment horizontal="center" vertical="center"/>
    </xf>
    <xf numFmtId="0" fontId="3" fillId="2" borderId="0" xfId="0" applyNumberFormat="1" applyFont="1" applyFill="1" applyAlignment="1">
      <alignment horizontal="center" vertical="center"/>
    </xf>
    <xf numFmtId="0" fontId="6" fillId="7" borderId="2" xfId="0" applyNumberFormat="1" applyFont="1" applyFill="1" applyBorder="1" applyAlignment="1">
      <alignment horizontal="center" vertical="center"/>
    </xf>
    <xf numFmtId="0" fontId="1" fillId="8" borderId="2" xfId="0" applyNumberFormat="1" applyFont="1" applyFill="1" applyBorder="1" applyAlignment="1">
      <alignment horizontal="center" vertical="center"/>
    </xf>
    <xf numFmtId="0" fontId="17" fillId="6" borderId="2" xfId="0" applyNumberFormat="1" applyFont="1" applyFill="1" applyBorder="1" applyAlignment="1">
      <alignment horizontal="center" vertical="center"/>
    </xf>
    <xf numFmtId="0" fontId="0" fillId="7" borderId="2" xfId="0" applyNumberFormat="1" applyFont="1" applyFill="1" applyBorder="1" applyAlignment="1">
      <alignment horizontal="center" vertical="center"/>
    </xf>
    <xf numFmtId="0" fontId="17" fillId="7" borderId="2" xfId="0" applyFont="1" applyFill="1" applyBorder="1" applyAlignment="1">
      <alignment horizontal="right" vertical="center"/>
    </xf>
    <xf numFmtId="1" fontId="17" fillId="7" borderId="2" xfId="0" applyNumberFormat="1" applyFont="1" applyFill="1" applyBorder="1" applyAlignment="1">
      <alignment horizontal="center" vertical="center"/>
    </xf>
    <xf numFmtId="0" fontId="20" fillId="7" borderId="2" xfId="0" applyFont="1" applyFill="1" applyBorder="1" applyAlignment="1">
      <alignment horizontal="left" vertical="center"/>
    </xf>
    <xf numFmtId="0" fontId="17" fillId="0" borderId="0" xfId="0" applyFont="1" applyAlignment="1">
      <alignment vertical="center"/>
    </xf>
    <xf numFmtId="0" fontId="22" fillId="0" borderId="0" xfId="0" applyFont="1" applyAlignment="1">
      <alignment vertical="center"/>
    </xf>
    <xf numFmtId="0" fontId="23" fillId="9" borderId="2" xfId="0" applyFont="1" applyFill="1" applyBorder="1" applyAlignment="1">
      <alignment horizontal="center" vertical="center"/>
    </xf>
    <xf numFmtId="1" fontId="1" fillId="7" borderId="2" xfId="0" applyNumberFormat="1" applyFont="1" applyFill="1" applyBorder="1" applyAlignment="1">
      <alignment horizontal="center" vertical="center"/>
    </xf>
    <xf numFmtId="0" fontId="24" fillId="7" borderId="2" xfId="2" applyFont="1" applyFill="1" applyBorder="1" applyAlignment="1" applyProtection="1">
      <alignment horizontal="left" vertical="center"/>
    </xf>
    <xf numFmtId="0" fontId="1" fillId="7" borderId="2" xfId="0" applyFont="1" applyFill="1" applyBorder="1" applyAlignment="1">
      <alignment horizontal="center" vertical="center"/>
    </xf>
    <xf numFmtId="0" fontId="1" fillId="7" borderId="2" xfId="0" applyNumberFormat="1" applyFont="1" applyFill="1" applyBorder="1" applyAlignment="1">
      <alignment horizontal="center" vertical="center"/>
    </xf>
    <xf numFmtId="0" fontId="21" fillId="10" borderId="2" xfId="0" applyFont="1" applyFill="1" applyBorder="1" applyAlignment="1">
      <alignment horizontal="center" vertical="center"/>
    </xf>
    <xf numFmtId="0" fontId="18" fillId="6" borderId="2" xfId="2" applyFont="1" applyFill="1" applyBorder="1" applyAlignment="1" applyProtection="1">
      <alignment vertical="center"/>
    </xf>
    <xf numFmtId="0" fontId="18" fillId="6" borderId="3" xfId="2" applyFont="1" applyFill="1" applyBorder="1" applyAlignment="1" applyProtection="1">
      <alignment vertical="center"/>
    </xf>
    <xf numFmtId="0" fontId="17" fillId="6" borderId="2" xfId="0" applyFont="1" applyFill="1" applyBorder="1" applyAlignment="1">
      <alignment horizontal="right"/>
    </xf>
    <xf numFmtId="0" fontId="17" fillId="6" borderId="4" xfId="0" applyFont="1" applyFill="1" applyBorder="1" applyAlignment="1">
      <alignment horizontal="right"/>
    </xf>
    <xf numFmtId="0" fontId="17" fillId="6" borderId="5" xfId="0" applyFont="1" applyFill="1" applyBorder="1" applyAlignment="1">
      <alignment horizontal="center" vertical="center"/>
    </xf>
    <xf numFmtId="1" fontId="17" fillId="6" borderId="6" xfId="0" applyNumberFormat="1" applyFont="1" applyFill="1" applyBorder="1" applyAlignment="1">
      <alignment horizontal="center" vertical="center"/>
    </xf>
    <xf numFmtId="0" fontId="21" fillId="10" borderId="4" xfId="0" applyFont="1" applyFill="1" applyBorder="1" applyAlignment="1">
      <alignment horizontal="center" vertical="center"/>
    </xf>
    <xf numFmtId="0" fontId="17" fillId="6" borderId="3" xfId="0" applyFont="1" applyFill="1" applyBorder="1" applyAlignment="1">
      <alignment horizontal="left" vertical="center"/>
    </xf>
    <xf numFmtId="0" fontId="17" fillId="6" borderId="3" xfId="0" applyFont="1" applyFill="1" applyBorder="1" applyAlignment="1">
      <alignment horizontal="center" vertical="center"/>
    </xf>
    <xf numFmtId="0" fontId="19" fillId="6" borderId="3" xfId="0" applyFont="1" applyFill="1" applyBorder="1" applyAlignment="1">
      <alignment horizontal="center" vertical="center"/>
    </xf>
    <xf numFmtId="1" fontId="17" fillId="6" borderId="4" xfId="0" applyNumberFormat="1" applyFont="1" applyFill="1" applyBorder="1" applyAlignment="1">
      <alignment horizontal="right"/>
    </xf>
    <xf numFmtId="1" fontId="17" fillId="6" borderId="3" xfId="0" applyNumberFormat="1" applyFont="1" applyFill="1" applyBorder="1" applyAlignment="1">
      <alignment horizontal="right" vertical="center"/>
    </xf>
    <xf numFmtId="1" fontId="17" fillId="6" borderId="5" xfId="0" applyNumberFormat="1" applyFont="1" applyFill="1" applyBorder="1" applyAlignment="1">
      <alignment horizontal="center" vertical="center"/>
    </xf>
    <xf numFmtId="0" fontId="18" fillId="6" borderId="2" xfId="2" applyFont="1" applyFill="1" applyBorder="1" applyAlignment="1" applyProtection="1">
      <alignment horizontal="left" vertical="justify"/>
    </xf>
    <xf numFmtId="1" fontId="17" fillId="6" borderId="2" xfId="0" applyNumberFormat="1" applyFont="1" applyFill="1" applyBorder="1" applyAlignment="1">
      <alignment horizontal="right"/>
    </xf>
    <xf numFmtId="1" fontId="17" fillId="6" borderId="4" xfId="0" applyNumberFormat="1" applyFont="1" applyFill="1" applyBorder="1" applyAlignment="1">
      <alignment horizontal="right" vertical="center"/>
    </xf>
    <xf numFmtId="49" fontId="17" fillId="9" borderId="3" xfId="0" applyNumberFormat="1" applyFont="1" applyFill="1" applyBorder="1" applyAlignment="1">
      <alignment horizontal="center" vertical="center" wrapText="1"/>
    </xf>
    <xf numFmtId="0" fontId="17" fillId="9" borderId="3" xfId="0" applyFont="1" applyFill="1" applyBorder="1" applyAlignment="1">
      <alignment horizontal="center" vertical="center"/>
    </xf>
    <xf numFmtId="0" fontId="17" fillId="9" borderId="5" xfId="0" applyFont="1" applyFill="1" applyBorder="1" applyAlignment="1">
      <alignment horizontal="center" vertical="center"/>
    </xf>
    <xf numFmtId="0" fontId="7" fillId="7" borderId="7" xfId="0" applyFont="1" applyFill="1" applyBorder="1" applyAlignment="1">
      <alignment horizontal="center" vertical="center"/>
    </xf>
    <xf numFmtId="1" fontId="6" fillId="7" borderId="7" xfId="0" applyNumberFormat="1" applyFont="1" applyFill="1" applyBorder="1" applyAlignment="1">
      <alignment horizontal="center" vertical="center"/>
    </xf>
    <xf numFmtId="0" fontId="6" fillId="7" borderId="7" xfId="0" applyFont="1" applyFill="1" applyBorder="1" applyAlignment="1">
      <alignment horizontal="center" vertical="center"/>
    </xf>
    <xf numFmtId="0" fontId="6" fillId="7" borderId="7"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6" fillId="7" borderId="7" xfId="0" applyNumberFormat="1" applyFont="1" applyFill="1" applyBorder="1" applyAlignment="1">
      <alignment horizontal="center" vertical="center"/>
    </xf>
    <xf numFmtId="0" fontId="0" fillId="0" borderId="0" xfId="0" applyFont="1" applyAlignment="1">
      <alignment vertical="center"/>
    </xf>
    <xf numFmtId="0" fontId="57" fillId="6" borderId="3" xfId="2" applyFont="1" applyFill="1" applyBorder="1" applyAlignment="1" applyProtection="1">
      <alignment vertical="center"/>
    </xf>
    <xf numFmtId="0" fontId="58" fillId="6" borderId="2" xfId="0" applyFont="1" applyFill="1" applyBorder="1" applyAlignment="1">
      <alignment horizontal="center" vertical="center"/>
    </xf>
    <xf numFmtId="1" fontId="58" fillId="6" borderId="2" xfId="0" applyNumberFormat="1" applyFont="1" applyFill="1" applyBorder="1" applyAlignment="1">
      <alignment horizontal="center" vertical="center"/>
    </xf>
    <xf numFmtId="0" fontId="58" fillId="9" borderId="2" xfId="0" applyFont="1" applyFill="1" applyBorder="1" applyAlignment="1">
      <alignment horizontal="center" vertical="center"/>
    </xf>
    <xf numFmtId="0" fontId="58" fillId="0" borderId="0" xfId="0" applyFont="1" applyAlignment="1">
      <alignment vertical="center"/>
    </xf>
    <xf numFmtId="1" fontId="58" fillId="6" borderId="4" xfId="0" applyNumberFormat="1" applyFont="1" applyFill="1" applyBorder="1" applyAlignment="1">
      <alignment horizontal="right"/>
    </xf>
    <xf numFmtId="0" fontId="58" fillId="6" borderId="5" xfId="0" applyFont="1" applyFill="1" applyBorder="1" applyAlignment="1">
      <alignment horizontal="center" vertical="center"/>
    </xf>
    <xf numFmtId="0" fontId="58" fillId="6" borderId="3" xfId="0" applyFont="1" applyFill="1" applyBorder="1" applyAlignment="1">
      <alignment horizontal="left" vertical="center"/>
    </xf>
    <xf numFmtId="49" fontId="58" fillId="9" borderId="2" xfId="0" applyNumberFormat="1" applyFont="1" applyFill="1" applyBorder="1" applyAlignment="1">
      <alignment horizontal="center" vertical="center"/>
    </xf>
    <xf numFmtId="1" fontId="58" fillId="9" borderId="2" xfId="0" applyNumberFormat="1" applyFont="1" applyFill="1" applyBorder="1" applyAlignment="1">
      <alignment horizontal="center" vertical="center"/>
    </xf>
    <xf numFmtId="0" fontId="58" fillId="6" borderId="3" xfId="0" applyFont="1" applyFill="1" applyBorder="1" applyAlignment="1">
      <alignment horizontal="center" vertical="center"/>
    </xf>
    <xf numFmtId="1" fontId="58" fillId="6" borderId="6" xfId="0" applyNumberFormat="1" applyFont="1" applyFill="1" applyBorder="1" applyAlignment="1">
      <alignment horizontal="center" vertical="center"/>
    </xf>
    <xf numFmtId="0" fontId="59" fillId="6" borderId="3" xfId="2" applyFont="1" applyFill="1" applyBorder="1" applyAlignment="1" applyProtection="1">
      <alignment vertical="center"/>
    </xf>
    <xf numFmtId="0" fontId="0" fillId="7" borderId="2" xfId="0" applyFont="1" applyFill="1" applyBorder="1" applyAlignment="1">
      <alignment horizontal="right" vertical="center"/>
    </xf>
    <xf numFmtId="1" fontId="8" fillId="7" borderId="2" xfId="0" applyNumberFormat="1" applyFont="1" applyFill="1" applyBorder="1" applyAlignment="1">
      <alignment horizontal="center" vertical="center"/>
    </xf>
    <xf numFmtId="0" fontId="20" fillId="7" borderId="2" xfId="0" applyFont="1" applyFill="1" applyBorder="1" applyAlignment="1">
      <alignment horizontal="center" vertical="center" wrapText="1"/>
    </xf>
    <xf numFmtId="0" fontId="7" fillId="6" borderId="3" xfId="0" applyFont="1" applyFill="1" applyBorder="1" applyAlignment="1">
      <alignment horizontal="center" vertical="center"/>
    </xf>
    <xf numFmtId="0" fontId="60" fillId="13" borderId="4" xfId="0" applyFont="1" applyFill="1" applyBorder="1" applyAlignment="1">
      <alignment horizontal="center" vertical="center"/>
    </xf>
    <xf numFmtId="0" fontId="58" fillId="9" borderId="2" xfId="0" applyFont="1" applyFill="1" applyBorder="1" applyAlignment="1">
      <alignment horizontal="center" vertical="center" wrapText="1"/>
    </xf>
    <xf numFmtId="1" fontId="17" fillId="9" borderId="3" xfId="0" applyNumberFormat="1" applyFont="1" applyFill="1" applyBorder="1" applyAlignment="1">
      <alignment horizontal="center" vertical="center"/>
    </xf>
    <xf numFmtId="0" fontId="17" fillId="9" borderId="5" xfId="0" applyFont="1" applyFill="1" applyBorder="1" applyAlignment="1">
      <alignment horizontal="left" vertical="center"/>
    </xf>
    <xf numFmtId="1" fontId="17" fillId="9" borderId="5" xfId="0" applyNumberFormat="1" applyFont="1" applyFill="1" applyBorder="1" applyAlignment="1">
      <alignment horizontal="center" vertical="center"/>
    </xf>
    <xf numFmtId="0" fontId="17" fillId="9" borderId="3" xfId="0" applyFont="1" applyFill="1" applyBorder="1" applyAlignment="1">
      <alignment horizontal="left" vertical="center"/>
    </xf>
    <xf numFmtId="0" fontId="59" fillId="6" borderId="2" xfId="2" applyFont="1" applyFill="1" applyBorder="1" applyAlignment="1" applyProtection="1">
      <alignment vertical="center"/>
    </xf>
    <xf numFmtId="14" fontId="58" fillId="9" borderId="2" xfId="0" applyNumberFormat="1" applyFont="1" applyFill="1" applyBorder="1" applyAlignment="1">
      <alignment horizontal="center" vertical="center" wrapText="1"/>
    </xf>
    <xf numFmtId="14" fontId="17" fillId="9" borderId="2" xfId="0" applyNumberFormat="1" applyFont="1" applyFill="1" applyBorder="1" applyAlignment="1">
      <alignment horizontal="center" vertical="center"/>
    </xf>
    <xf numFmtId="0" fontId="17" fillId="6" borderId="3" xfId="0" applyFont="1" applyFill="1" applyBorder="1" applyAlignment="1">
      <alignment horizontal="right"/>
    </xf>
    <xf numFmtId="4" fontId="9" fillId="6" borderId="3" xfId="0" applyNumberFormat="1" applyFont="1" applyFill="1" applyBorder="1" applyAlignment="1">
      <alignment horizontal="right" vertical="center"/>
    </xf>
    <xf numFmtId="0" fontId="0" fillId="4" borderId="0" xfId="0" applyFont="1" applyFill="1" applyAlignment="1">
      <alignment horizontal="right" vertical="center"/>
    </xf>
    <xf numFmtId="1" fontId="0" fillId="4" borderId="0" xfId="0" applyNumberFormat="1" applyFont="1" applyFill="1" applyAlignment="1">
      <alignment horizontal="left" vertical="center"/>
    </xf>
    <xf numFmtId="1" fontId="0" fillId="4" borderId="0" xfId="0" applyNumberFormat="1" applyFont="1" applyFill="1" applyAlignment="1">
      <alignment horizontal="center" vertical="center"/>
    </xf>
    <xf numFmtId="0" fontId="0" fillId="4" borderId="0" xfId="0" applyFont="1" applyFill="1" applyAlignment="1">
      <alignment horizontal="center" vertical="center"/>
    </xf>
    <xf numFmtId="0" fontId="0" fillId="4" borderId="0" xfId="0" applyNumberFormat="1" applyFont="1" applyFill="1" applyAlignment="1">
      <alignment horizontal="center" vertical="center"/>
    </xf>
    <xf numFmtId="0" fontId="35" fillId="4" borderId="0" xfId="0" applyFont="1" applyFill="1" applyAlignment="1">
      <alignment horizontal="right" vertical="center"/>
    </xf>
    <xf numFmtId="0" fontId="0" fillId="4" borderId="0" xfId="0" applyFont="1" applyFill="1" applyAlignment="1">
      <alignment vertical="center"/>
    </xf>
    <xf numFmtId="0" fontId="0" fillId="3" borderId="1" xfId="0" applyFont="1" applyFill="1" applyBorder="1" applyAlignment="1">
      <alignment horizontal="left" vertical="center"/>
    </xf>
    <xf numFmtId="0" fontId="0" fillId="2" borderId="0" xfId="0" applyFont="1" applyFill="1" applyAlignment="1">
      <alignment horizontal="left" vertical="center"/>
    </xf>
    <xf numFmtId="0" fontId="36" fillId="2" borderId="0" xfId="0" applyFont="1" applyFill="1" applyAlignment="1">
      <alignment horizontal="right" vertical="center"/>
    </xf>
    <xf numFmtId="0" fontId="37" fillId="5" borderId="4" xfId="0" applyFont="1" applyFill="1" applyBorder="1" applyAlignment="1">
      <alignment horizontal="center" vertical="center"/>
    </xf>
    <xf numFmtId="1" fontId="38" fillId="7" borderId="2" xfId="0" applyNumberFormat="1" applyFont="1" applyFill="1" applyBorder="1" applyAlignment="1">
      <alignment horizontal="left" vertical="center"/>
    </xf>
    <xf numFmtId="0" fontId="39" fillId="7" borderId="2" xfId="0" applyFont="1" applyFill="1" applyBorder="1" applyAlignment="1">
      <alignment horizontal="center" vertical="center"/>
    </xf>
    <xf numFmtId="0" fontId="40" fillId="7" borderId="2" xfId="0" applyFont="1" applyFill="1" applyBorder="1" applyAlignment="1">
      <alignment horizontal="left" vertical="center"/>
    </xf>
    <xf numFmtId="0" fontId="41" fillId="7" borderId="2" xfId="0" applyFont="1" applyFill="1" applyBorder="1" applyAlignment="1">
      <alignment horizontal="center" vertical="center"/>
    </xf>
    <xf numFmtId="1" fontId="18" fillId="7" borderId="2" xfId="0" applyNumberFormat="1" applyFont="1" applyFill="1" applyBorder="1" applyAlignment="1">
      <alignment horizontal="left" vertical="center"/>
    </xf>
    <xf numFmtId="0" fontId="0" fillId="0" borderId="0" xfId="0" applyFont="1" applyAlignment="1"/>
    <xf numFmtId="0" fontId="39" fillId="7" borderId="2" xfId="0" applyFont="1" applyFill="1" applyBorder="1" applyAlignment="1">
      <alignment horizontal="left" vertical="center"/>
    </xf>
    <xf numFmtId="1" fontId="23" fillId="6" borderId="2" xfId="0" applyNumberFormat="1" applyFont="1" applyFill="1" applyBorder="1" applyAlignment="1">
      <alignment horizontal="center" vertical="center"/>
    </xf>
    <xf numFmtId="1" fontId="38" fillId="8" borderId="2" xfId="0" applyNumberFormat="1" applyFont="1" applyFill="1" applyBorder="1" applyAlignment="1">
      <alignment horizontal="left" vertical="center"/>
    </xf>
    <xf numFmtId="0" fontId="41" fillId="8" borderId="2" xfId="0" applyFont="1" applyFill="1" applyBorder="1" applyAlignment="1">
      <alignment horizontal="center" vertical="center"/>
    </xf>
    <xf numFmtId="0" fontId="42" fillId="8" borderId="2" xfId="0" applyFont="1" applyFill="1" applyBorder="1" applyAlignment="1">
      <alignment horizontal="left" vertical="center"/>
    </xf>
    <xf numFmtId="1" fontId="20" fillId="8" borderId="2" xfId="0" applyNumberFormat="1" applyFont="1" applyFill="1" applyBorder="1" applyAlignment="1">
      <alignment horizontal="left" vertical="center"/>
    </xf>
    <xf numFmtId="0" fontId="0" fillId="7" borderId="5" xfId="0" applyFont="1" applyFill="1" applyBorder="1" applyAlignment="1">
      <alignment horizontal="right" vertical="center"/>
    </xf>
    <xf numFmtId="1" fontId="8" fillId="7" borderId="7" xfId="0" applyNumberFormat="1" applyFont="1" applyFill="1" applyBorder="1" applyAlignment="1">
      <alignment horizontal="center" vertical="center"/>
    </xf>
    <xf numFmtId="0" fontId="43" fillId="7" borderId="7" xfId="0" applyFont="1" applyFill="1" applyBorder="1" applyAlignment="1">
      <alignment horizontal="center" vertical="center"/>
    </xf>
    <xf numFmtId="0" fontId="20" fillId="7" borderId="7" xfId="0" applyFont="1" applyFill="1" applyBorder="1" applyAlignment="1">
      <alignment horizontal="center" vertical="center"/>
    </xf>
    <xf numFmtId="0" fontId="8" fillId="7" borderId="3" xfId="0" applyFont="1" applyFill="1" applyBorder="1" applyAlignment="1">
      <alignment horizontal="center" vertical="center" wrapText="1"/>
    </xf>
    <xf numFmtId="0" fontId="0" fillId="0" borderId="0" xfId="0" applyFont="1" applyBorder="1" applyAlignment="1">
      <alignment vertical="center"/>
    </xf>
    <xf numFmtId="0" fontId="0" fillId="0" borderId="0" xfId="0" applyFont="1" applyAlignment="1">
      <alignment horizontal="right" vertical="center"/>
    </xf>
    <xf numFmtId="1" fontId="0" fillId="0" borderId="0" xfId="0" applyNumberFormat="1" applyFont="1" applyAlignment="1">
      <alignment horizontal="left" vertical="center"/>
    </xf>
    <xf numFmtId="0" fontId="0" fillId="0" borderId="0" xfId="0" applyFont="1" applyAlignment="1">
      <alignment horizontal="center" vertical="center"/>
    </xf>
    <xf numFmtId="0" fontId="0" fillId="0" borderId="0" xfId="0" applyFont="1" applyAlignment="1">
      <alignment horizontal="left" vertical="center"/>
    </xf>
    <xf numFmtId="1" fontId="0" fillId="0" borderId="0" xfId="0" applyNumberFormat="1" applyFont="1" applyAlignment="1">
      <alignment horizontal="center" vertical="center"/>
    </xf>
    <xf numFmtId="0" fontId="0" fillId="0" borderId="0" xfId="0" applyNumberFormat="1" applyFont="1" applyAlignment="1">
      <alignment horizontal="center" vertical="center"/>
    </xf>
    <xf numFmtId="0" fontId="44" fillId="11" borderId="4" xfId="0" applyFont="1" applyFill="1" applyBorder="1" applyAlignment="1">
      <alignment horizontal="center" vertical="center"/>
    </xf>
    <xf numFmtId="0" fontId="44" fillId="12" borderId="4" xfId="0" applyFont="1" applyFill="1" applyBorder="1" applyAlignment="1">
      <alignment horizontal="center" vertical="center"/>
    </xf>
    <xf numFmtId="0" fontId="45" fillId="5" borderId="4" xfId="0" applyFont="1" applyFill="1" applyBorder="1" applyAlignment="1">
      <alignment horizontal="center" vertical="center"/>
    </xf>
    <xf numFmtId="0" fontId="10" fillId="0" borderId="0" xfId="0" applyFont="1" applyAlignment="1">
      <alignment vertical="center"/>
    </xf>
    <xf numFmtId="1" fontId="17" fillId="6" borderId="3" xfId="0" applyNumberFormat="1" applyFont="1" applyFill="1" applyBorder="1" applyAlignment="1">
      <alignment horizontal="center" vertical="center"/>
    </xf>
    <xf numFmtId="0" fontId="59" fillId="6" borderId="2" xfId="2" applyFont="1" applyFill="1" applyBorder="1" applyAlignment="1" applyProtection="1">
      <alignment horizontal="left" vertical="justify"/>
    </xf>
    <xf numFmtId="0" fontId="21" fillId="10" borderId="3" xfId="0" applyFont="1" applyFill="1" applyBorder="1" applyAlignment="1">
      <alignment horizontal="center" vertical="center"/>
    </xf>
    <xf numFmtId="0" fontId="18" fillId="9" borderId="2" xfId="2" applyFont="1" applyFill="1" applyBorder="1" applyAlignment="1" applyProtection="1">
      <alignment horizontal="left" vertical="justify" wrapText="1"/>
    </xf>
    <xf numFmtId="0" fontId="49" fillId="6" borderId="2" xfId="0" applyFont="1" applyFill="1" applyBorder="1" applyAlignment="1">
      <alignment horizontal="center" vertical="center"/>
    </xf>
    <xf numFmtId="0" fontId="10" fillId="0" borderId="0" xfId="0" applyFont="1" applyAlignment="1"/>
    <xf numFmtId="0" fontId="7" fillId="6" borderId="5" xfId="0" applyFont="1" applyFill="1" applyBorder="1" applyAlignment="1">
      <alignment horizontal="center" vertical="center"/>
    </xf>
    <xf numFmtId="1" fontId="50" fillId="6" borderId="2" xfId="0" applyNumberFormat="1" applyFont="1" applyFill="1" applyBorder="1" applyAlignment="1">
      <alignment horizontal="right" vertical="center"/>
    </xf>
    <xf numFmtId="0" fontId="50" fillId="9" borderId="2" xfId="0" applyFont="1" applyFill="1" applyBorder="1" applyAlignment="1">
      <alignment horizontal="left" vertical="center"/>
    </xf>
    <xf numFmtId="1" fontId="50" fillId="9" borderId="2" xfId="0" applyNumberFormat="1" applyFont="1" applyFill="1" applyBorder="1" applyAlignment="1">
      <alignment horizontal="center" vertical="center"/>
    </xf>
    <xf numFmtId="0" fontId="50" fillId="6" borderId="2" xfId="0" applyFont="1" applyFill="1" applyBorder="1" applyAlignment="1">
      <alignment horizontal="left" vertical="center"/>
    </xf>
    <xf numFmtId="0" fontId="51" fillId="6" borderId="3" xfId="2" applyFont="1" applyFill="1" applyBorder="1" applyAlignment="1" applyProtection="1">
      <alignment vertical="center"/>
    </xf>
    <xf numFmtId="0" fontId="50" fillId="6" borderId="2" xfId="0" applyFont="1" applyFill="1" applyBorder="1" applyAlignment="1">
      <alignment horizontal="center" vertical="center"/>
    </xf>
    <xf numFmtId="1" fontId="50" fillId="6" borderId="2" xfId="0" applyNumberFormat="1" applyFont="1" applyFill="1" applyBorder="1" applyAlignment="1">
      <alignment horizontal="center" vertical="center"/>
    </xf>
    <xf numFmtId="0" fontId="50" fillId="9" borderId="2" xfId="0" applyFont="1" applyFill="1" applyBorder="1" applyAlignment="1">
      <alignment horizontal="center" vertical="center"/>
    </xf>
    <xf numFmtId="0" fontId="50" fillId="9" borderId="2" xfId="0" applyNumberFormat="1" applyFont="1" applyFill="1" applyBorder="1" applyAlignment="1">
      <alignment horizontal="center" vertical="center"/>
    </xf>
    <xf numFmtId="4" fontId="52" fillId="6" borderId="2" xfId="0" applyNumberFormat="1" applyFont="1" applyFill="1" applyBorder="1" applyAlignment="1">
      <alignment horizontal="right" vertical="center"/>
    </xf>
    <xf numFmtId="0" fontId="53" fillId="0" borderId="0" xfId="0" applyFont="1" applyAlignment="1">
      <alignment vertical="center"/>
    </xf>
    <xf numFmtId="0" fontId="0" fillId="0" borderId="0" xfId="0" applyAlignment="1">
      <alignment vertical="center"/>
    </xf>
    <xf numFmtId="1" fontId="17" fillId="6" borderId="2" xfId="0" applyNumberFormat="1" applyFont="1" applyFill="1" applyBorder="1" applyAlignment="1">
      <alignment horizontal="left" vertical="center"/>
    </xf>
    <xf numFmtId="0" fontId="17" fillId="6" borderId="5" xfId="0" applyFont="1" applyFill="1" applyBorder="1" applyAlignment="1">
      <alignment horizontal="left" vertical="center"/>
    </xf>
    <xf numFmtId="49" fontId="17" fillId="9" borderId="2" xfId="0" applyNumberFormat="1" applyFont="1" applyFill="1" applyBorder="1" applyAlignment="1">
      <alignment horizontal="center" vertical="center" wrapText="1"/>
    </xf>
    <xf numFmtId="1" fontId="0" fillId="0" borderId="0" xfId="0" applyNumberFormat="1" applyFont="1" applyAlignment="1">
      <alignment horizontal="justify" vertical="center"/>
    </xf>
    <xf numFmtId="0" fontId="61" fillId="14" borderId="8" xfId="0" applyFont="1" applyFill="1" applyBorder="1" applyAlignment="1">
      <alignment horizontal="center" vertical="center" textRotation="90" wrapText="1"/>
    </xf>
    <xf numFmtId="0" fontId="61" fillId="14" borderId="9" xfId="0" applyFont="1" applyFill="1" applyBorder="1" applyAlignment="1">
      <alignment horizontal="center" vertical="center" textRotation="90"/>
    </xf>
    <xf numFmtId="0" fontId="61" fillId="14" borderId="10" xfId="0" applyFont="1" applyFill="1" applyBorder="1" applyAlignment="1">
      <alignment horizontal="center" vertical="center" textRotation="90"/>
    </xf>
    <xf numFmtId="182" fontId="0" fillId="0" borderId="0" xfId="0" applyNumberFormat="1"/>
    <xf numFmtId="182" fontId="17" fillId="6" borderId="2" xfId="0" applyNumberFormat="1" applyFont="1" applyFill="1" applyBorder="1" applyAlignment="1">
      <alignment horizontal="center" vertical="center"/>
    </xf>
    <xf numFmtId="182" fontId="17" fillId="6" borderId="2" xfId="0" applyNumberFormat="1" applyFont="1" applyFill="1" applyBorder="1" applyAlignment="1">
      <alignment horizontal="center" vertical="center"/>
    </xf>
    <xf numFmtId="182" fontId="17" fillId="6" borderId="2" xfId="0" applyNumberFormat="1" applyFont="1" applyFill="1" applyBorder="1" applyAlignment="1">
      <alignment horizontal="center" vertical="center"/>
    </xf>
    <xf numFmtId="182" fontId="17" fillId="6" borderId="2" xfId="0" applyNumberFormat="1" applyFont="1" applyFill="1" applyBorder="1" applyAlignment="1">
      <alignment horizontal="center" vertical="center"/>
    </xf>
    <xf numFmtId="182" fontId="17" fillId="6" borderId="2" xfId="0" applyNumberFormat="1" applyFont="1" applyFill="1" applyBorder="1" applyAlignment="1">
      <alignment horizontal="center" vertical="center"/>
    </xf>
    <xf numFmtId="182" fontId="17" fillId="6" borderId="2" xfId="0" applyNumberFormat="1" applyFont="1" applyFill="1" applyBorder="1" applyAlignment="1">
      <alignment horizontal="center" vertical="center"/>
    </xf>
    <xf numFmtId="182" fontId="17" fillId="6" borderId="2" xfId="0" applyNumberFormat="1" applyFont="1" applyFill="1" applyBorder="1" applyAlignment="1">
      <alignment horizontal="center" vertical="center"/>
    </xf>
    <xf numFmtId="182" fontId="17" fillId="6" borderId="2" xfId="0" applyNumberFormat="1" applyFont="1" applyFill="1" applyBorder="1" applyAlignment="1">
      <alignment horizontal="center" vertical="center"/>
    </xf>
    <xf numFmtId="182" fontId="17" fillId="9" borderId="2" xfId="0" applyNumberFormat="1" applyFont="1" applyFill="1" applyBorder="1" applyAlignment="1">
      <alignment horizontal="center" vertical="center"/>
    </xf>
    <xf numFmtId="182" fontId="17" fillId="9" borderId="2" xfId="0" applyNumberFormat="1" applyFont="1" applyFill="1" applyBorder="1" applyAlignment="1">
      <alignment horizontal="center" vertical="center"/>
    </xf>
    <xf numFmtId="182" fontId="17" fillId="9" borderId="2" xfId="0" applyNumberFormat="1" applyFont="1" applyFill="1" applyBorder="1" applyAlignment="1">
      <alignment horizontal="center" vertical="center"/>
    </xf>
    <xf numFmtId="182" fontId="17" fillId="9" borderId="2" xfId="0" applyNumberFormat="1" applyFont="1" applyFill="1" applyBorder="1" applyAlignment="1">
      <alignment horizontal="center" vertical="center"/>
    </xf>
    <xf numFmtId="182" fontId="17" fillId="9" borderId="2" xfId="0" applyNumberFormat="1" applyFont="1" applyFill="1" applyBorder="1" applyAlignment="1">
      <alignment horizontal="center" vertical="center"/>
    </xf>
    <xf numFmtId="182" fontId="17" fillId="9" borderId="2" xfId="0" applyNumberFormat="1" applyFont="1" applyFill="1" applyBorder="1" applyAlignment="1">
      <alignment horizontal="center" vertical="center"/>
    </xf>
    <xf numFmtId="182" fontId="17" fillId="9" borderId="2" xfId="0" applyNumberFormat="1" applyFont="1" applyFill="1" applyBorder="1" applyAlignment="1">
      <alignment horizontal="center" vertical="center"/>
    </xf>
    <xf numFmtId="182" fontId="17" fillId="9" borderId="2" xfId="0" applyNumberFormat="1" applyFont="1" applyFill="1" applyBorder="1" applyAlignment="1">
      <alignment horizontal="center" vertical="center"/>
    </xf>
    <xf numFmtId="182" fontId="17" fillId="9" borderId="2" xfId="0" applyNumberFormat="1" applyFont="1" applyFill="1" applyBorder="1" applyAlignment="1">
      <alignment horizontal="center" vertical="center"/>
    </xf>
    <xf numFmtId="182" fontId="17" fillId="6" borderId="2" xfId="0" applyNumberFormat="1" applyFont="1" applyFill="1" applyBorder="1" applyAlignment="1">
      <alignment horizontal="center" vertical="center"/>
    </xf>
    <xf numFmtId="182" fontId="17" fillId="9" borderId="2" xfId="0" applyNumberFormat="1" applyFont="1" applyFill="1" applyBorder="1" applyAlignment="1">
      <alignment horizontal="center" vertical="center"/>
    </xf>
    <xf numFmtId="182" fontId="17" fillId="9" borderId="2" xfId="0" applyNumberFormat="1" applyFont="1" applyFill="1" applyBorder="1" applyAlignment="1">
      <alignment horizontal="center" vertical="center"/>
    </xf>
    <xf numFmtId="182" fontId="17" fillId="9" borderId="2" xfId="0" applyNumberFormat="1" applyFont="1" applyFill="1" applyBorder="1" applyAlignment="1">
      <alignment horizontal="center" vertical="center"/>
    </xf>
    <xf numFmtId="182" fontId="17" fillId="9" borderId="2" xfId="0" applyNumberFormat="1" applyFont="1" applyFill="1" applyBorder="1" applyAlignment="1">
      <alignment horizontal="center" vertical="center"/>
    </xf>
    <xf numFmtId="182" fontId="17" fillId="9" borderId="2" xfId="0" applyNumberFormat="1" applyFont="1" applyFill="1" applyBorder="1" applyAlignment="1">
      <alignment horizontal="center" vertical="center"/>
    </xf>
    <xf numFmtId="182" fontId="17" fillId="9" borderId="2" xfId="0" applyNumberFormat="1" applyFont="1" applyFill="1" applyBorder="1" applyAlignment="1">
      <alignment horizontal="center" vertical="center"/>
    </xf>
    <xf numFmtId="182" fontId="17" fillId="9" borderId="2" xfId="0" applyNumberFormat="1" applyFont="1" applyFill="1" applyBorder="1" applyAlignment="1">
      <alignment horizontal="center" vertical="center"/>
    </xf>
    <xf numFmtId="182" fontId="17" fillId="9" borderId="2" xfId="0" applyNumberFormat="1" applyFont="1" applyFill="1" applyBorder="1" applyAlignment="1">
      <alignment horizontal="center" vertical="center"/>
    </xf>
    <xf numFmtId="182" fontId="17" fillId="9" borderId="2" xfId="0" applyNumberFormat="1" applyFont="1" applyFill="1" applyBorder="1" applyAlignment="1">
      <alignment horizontal="center" vertical="center"/>
    </xf>
    <xf numFmtId="182" fontId="17" fillId="9" borderId="2" xfId="0" applyNumberFormat="1" applyFont="1" applyFill="1" applyBorder="1" applyAlignment="1">
      <alignment horizontal="center" vertical="center"/>
    </xf>
    <xf numFmtId="182" fontId="17" fillId="9" borderId="2" xfId="0" applyNumberFormat="1" applyFont="1" applyFill="1" applyBorder="1" applyAlignment="1">
      <alignment horizontal="center" vertical="center"/>
    </xf>
    <xf numFmtId="182" fontId="17" fillId="9" borderId="2" xfId="0" applyNumberFormat="1" applyFont="1" applyFill="1" applyBorder="1" applyAlignment="1">
      <alignment horizontal="center" vertical="center"/>
    </xf>
    <xf numFmtId="182" fontId="17" fillId="9" borderId="2" xfId="0" applyNumberFormat="1" applyFont="1" applyFill="1" applyBorder="1" applyAlignment="1">
      <alignment horizontal="center" vertical="center"/>
    </xf>
    <xf numFmtId="182" fontId="17" fillId="9" borderId="2" xfId="0" applyNumberFormat="1" applyFont="1" applyFill="1" applyBorder="1" applyAlignment="1">
      <alignment horizontal="center" vertical="center"/>
    </xf>
    <xf numFmtId="182" fontId="58" fillId="9" borderId="2" xfId="0" applyNumberFormat="1" applyFont="1" applyFill="1" applyBorder="1" applyAlignment="1">
      <alignment horizontal="center" vertical="center"/>
    </xf>
    <xf numFmtId="182" fontId="17" fillId="9" borderId="2" xfId="0" applyNumberFormat="1" applyFont="1" applyFill="1" applyBorder="1" applyAlignment="1">
      <alignment horizontal="center" vertical="center"/>
    </xf>
    <xf numFmtId="182" fontId="17" fillId="9" borderId="2" xfId="0" applyNumberFormat="1" applyFont="1" applyFill="1" applyBorder="1" applyAlignment="1">
      <alignment horizontal="center" vertical="center"/>
    </xf>
    <xf numFmtId="182" fontId="50" fillId="9" borderId="2" xfId="0" applyNumberFormat="1" applyFont="1" applyFill="1" applyBorder="1" applyAlignment="1">
      <alignment horizontal="center" vertical="center"/>
    </xf>
    <xf numFmtId="182" fontId="17" fillId="9" borderId="2" xfId="0" applyNumberFormat="1" applyFont="1" applyFill="1" applyBorder="1" applyAlignment="1">
      <alignment horizontal="center" vertical="center"/>
    </xf>
    <xf numFmtId="182" fontId="17" fillId="9" borderId="2" xfId="0" applyNumberFormat="1" applyFont="1" applyFill="1" applyBorder="1" applyAlignment="1">
      <alignment horizontal="center" vertical="center"/>
    </xf>
    <xf numFmtId="182" fontId="17" fillId="9" borderId="2" xfId="0" applyNumberFormat="1" applyFont="1" applyFill="1" applyBorder="1" applyAlignment="1">
      <alignment horizontal="center" vertical="center"/>
    </xf>
    <xf numFmtId="182" fontId="17" fillId="9" borderId="2" xfId="0" applyNumberFormat="1" applyFont="1" applyFill="1" applyBorder="1" applyAlignment="1">
      <alignment horizontal="center" vertical="center"/>
    </xf>
    <xf numFmtId="182" fontId="17" fillId="9" borderId="2" xfId="0" applyNumberFormat="1" applyFont="1" applyFill="1" applyBorder="1" applyAlignment="1">
      <alignment horizontal="center" vertical="center"/>
    </xf>
    <xf numFmtId="182" fontId="17" fillId="9" borderId="2" xfId="0" applyNumberFormat="1" applyFont="1" applyFill="1" applyBorder="1" applyAlignment="1">
      <alignment horizontal="center" vertical="center"/>
    </xf>
    <xf numFmtId="182" fontId="17" fillId="9" borderId="2" xfId="0" applyNumberFormat="1" applyFont="1" applyFill="1" applyBorder="1" applyAlignment="1">
      <alignment horizontal="center" vertical="center"/>
    </xf>
    <xf numFmtId="182" fontId="17" fillId="9" borderId="2" xfId="0" applyNumberFormat="1" applyFont="1" applyFill="1" applyBorder="1" applyAlignment="1">
      <alignment horizontal="center" vertical="center"/>
    </xf>
    <xf numFmtId="182" fontId="17" fillId="9" borderId="2" xfId="0" applyNumberFormat="1" applyFont="1" applyFill="1" applyBorder="1" applyAlignment="1">
      <alignment horizontal="center" vertical="center"/>
    </xf>
    <xf numFmtId="182" fontId="17" fillId="9" borderId="5" xfId="0" applyNumberFormat="1" applyFont="1" applyFill="1" applyBorder="1" applyAlignment="1">
      <alignment horizontal="center" vertical="center"/>
    </xf>
    <xf numFmtId="182" fontId="17" fillId="9" borderId="5" xfId="0" applyNumberFormat="1" applyFont="1" applyFill="1" applyBorder="1" applyAlignment="1">
      <alignment horizontal="center" vertical="center"/>
    </xf>
    <xf numFmtId="182" fontId="17" fillId="9" borderId="2" xfId="0" applyNumberFormat="1" applyFont="1" applyFill="1" applyBorder="1" applyAlignment="1">
      <alignment horizontal="center" vertical="center"/>
    </xf>
    <xf numFmtId="182" fontId="17" fillId="9" borderId="2" xfId="0" applyNumberFormat="1" applyFont="1" applyFill="1" applyBorder="1" applyAlignment="1">
      <alignment horizontal="center" vertical="center"/>
    </xf>
    <xf numFmtId="182" fontId="17" fillId="9" borderId="2" xfId="0" applyNumberFormat="1" applyFont="1" applyFill="1" applyBorder="1" applyAlignment="1">
      <alignment horizontal="center" vertical="center"/>
    </xf>
    <xf numFmtId="182" fontId="17" fillId="9" borderId="2" xfId="0" applyNumberFormat="1" applyFont="1" applyFill="1" applyBorder="1" applyAlignment="1">
      <alignment horizontal="center" vertical="center"/>
    </xf>
    <xf numFmtId="182" fontId="17" fillId="9" borderId="2" xfId="0" applyNumberFormat="1" applyFont="1" applyFill="1" applyBorder="1" applyAlignment="1">
      <alignment horizontal="center" vertical="center"/>
    </xf>
    <xf numFmtId="182" fontId="17" fillId="6" borderId="2" xfId="0" applyNumberFormat="1" applyFont="1" applyFill="1" applyBorder="1" applyAlignment="1">
      <alignment horizontal="center" vertical="center"/>
    </xf>
    <xf numFmtId="182" fontId="17" fillId="6" borderId="2" xfId="0" applyNumberFormat="1" applyFont="1" applyFill="1" applyBorder="1" applyAlignment="1">
      <alignment horizontal="center" vertical="center"/>
    </xf>
    <xf numFmtId="182" fontId="17" fillId="6" borderId="2" xfId="0" applyNumberFormat="1" applyFont="1" applyFill="1" applyBorder="1" applyAlignment="1">
      <alignment horizontal="center" vertical="center"/>
    </xf>
    <xf numFmtId="49" fontId="0" fillId="0" borderId="0" xfId="0" applyNumberFormat="1"/>
  </cellXfs>
  <cellStyles count="3">
    <cellStyle name="Euro" xfId="1" builtinId="0"/>
    <cellStyle name="Гиперссылка" xfId="2" builtinId="8"/>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808000"/>
      <rgbColor rgb="00000080"/>
      <rgbColor rgb="00800080"/>
      <rgbColor rgb="00008080"/>
      <rgbColor rgb="00808080"/>
      <rgbColor rgb="00C0C0C0"/>
      <rgbColor rgb="008080FF"/>
      <rgbColor rgb="00802060"/>
      <rgbColor rgb="00FFFFC0"/>
      <rgbColor rgb="00A0E0E0"/>
      <rgbColor rgb="00600080"/>
      <rgbColor rgb="00FF8080"/>
      <rgbColor rgb="000080C0"/>
      <rgbColor rgb="00C0C0FF"/>
      <rgbColor rgb="0000CFFF"/>
      <rgbColor rgb="0069FFFF"/>
      <rgbColor rgb="00E0FFE0"/>
      <rgbColor rgb="00DD9CB3"/>
      <rgbColor rgb="00B38FEE"/>
      <rgbColor rgb="002A6FF9"/>
      <rgbColor rgb="003FB8CD"/>
      <rgbColor rgb="00488436"/>
      <rgbColor rgb="00958C41"/>
      <rgbColor rgb="008E5E42"/>
      <rgbColor rgb="00A0627A"/>
      <rgbColor rgb="00624FAC"/>
      <rgbColor rgb="001D2FBE"/>
      <rgbColor rgb="00286676"/>
      <rgbColor rgb="00004500"/>
      <rgbColor rgb="00453E01"/>
      <rgbColor rgb="006A2813"/>
      <rgbColor rgb="0085396A"/>
      <rgbColor rgb="004A3285"/>
      <rgbColor rgb="00C0DCC0"/>
      <rgbColor rgb="00A6CAF0"/>
      <rgbColor rgb="00800000"/>
      <rgbColor rgb="00008000"/>
      <rgbColor rgb="00000080"/>
      <rgbColor rgb="00808000"/>
      <rgbColor rgb="00800080"/>
      <rgbColor rgb="00008080"/>
      <rgbColor rgb="00808080"/>
      <rgbColor rgb="00FFFBF0"/>
      <rgbColor rgb="00A0A0A4"/>
      <rgbColor rgb="00313900"/>
      <rgbColor rgb="00D9853E"/>
    </indexedColors>
  </colors>
  <extLst>
    <ext uri="{EB79DEF2-80B8-43e5-95BD-54CBDDF9020C}">
      <x14:slicerStyles xmlns:x14="http://schemas.microsoft.com/office/spreadsheetml/2009/9/main" defaultSlicerStyle="SlicerStyleLight1"/>
    </ext>
    <ext uri="{9260A510-F301-46a8-8635-F512D64BE5F5}">
      <x15:timelineStyles xmlns:x15="http://schemas.microsoft.com/office/spreadsheetml/2010/11/main" defaultTimelineStyle="TimeSlicerStyleLight1"/>
    </ext>
  </extLst>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tyles" Target="styles.xml" /><Relationship Id="rId4"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image" Target="../media/image1.jpeg" /></Relationships>
</file>

<file path=xl/drawings/_rels/vmlDrawing1.vml.rels>&#65279;<?xml version="1.0" encoding="utf-8"?><Relationships xmlns="http://schemas.openxmlformats.org/package/2006/relationships"><Relationship Id="rId1" Type="http://schemas.openxmlformats.org/officeDocument/2006/relationships/image" Target="../media/image2.jpeg" /><Relationship Id="rId10" Type="http://schemas.openxmlformats.org/officeDocument/2006/relationships/image" Target="../media/image11.jpeg" /><Relationship Id="rId11" Type="http://schemas.openxmlformats.org/officeDocument/2006/relationships/image" Target="../media/image12.jpeg" /><Relationship Id="rId12" Type="http://schemas.openxmlformats.org/officeDocument/2006/relationships/image" Target="../media/image13.jpeg" /><Relationship Id="rId13" Type="http://schemas.openxmlformats.org/officeDocument/2006/relationships/image" Target="../media/image14.jpeg" /><Relationship Id="rId14" Type="http://schemas.openxmlformats.org/officeDocument/2006/relationships/image" Target="../media/image15.jpeg" /><Relationship Id="rId15" Type="http://schemas.openxmlformats.org/officeDocument/2006/relationships/image" Target="../media/image16.jpeg" /><Relationship Id="rId16" Type="http://schemas.openxmlformats.org/officeDocument/2006/relationships/image" Target="../media/image17.jpeg" /><Relationship Id="rId17" Type="http://schemas.openxmlformats.org/officeDocument/2006/relationships/image" Target="../media/image18.jpeg" /><Relationship Id="rId18" Type="http://schemas.openxmlformats.org/officeDocument/2006/relationships/image" Target="../media/image19.jpeg" /><Relationship Id="rId19" Type="http://schemas.openxmlformats.org/officeDocument/2006/relationships/image" Target="../media/image20.jpeg" /><Relationship Id="rId2" Type="http://schemas.openxmlformats.org/officeDocument/2006/relationships/image" Target="../media/image3.jpeg" /><Relationship Id="rId20" Type="http://schemas.openxmlformats.org/officeDocument/2006/relationships/image" Target="../media/image21.png" /><Relationship Id="rId21" Type="http://schemas.openxmlformats.org/officeDocument/2006/relationships/image" Target="../media/image22.jpeg" /><Relationship Id="rId22" Type="http://schemas.openxmlformats.org/officeDocument/2006/relationships/image" Target="../media/image23.jpeg" /><Relationship Id="rId23" Type="http://schemas.openxmlformats.org/officeDocument/2006/relationships/image" Target="../media/image24.png" /><Relationship Id="rId24" Type="http://schemas.openxmlformats.org/officeDocument/2006/relationships/image" Target="../media/image25.jpeg" /><Relationship Id="rId25" Type="http://schemas.openxmlformats.org/officeDocument/2006/relationships/image" Target="../media/image26.jpeg" /><Relationship Id="rId26" Type="http://schemas.openxmlformats.org/officeDocument/2006/relationships/image" Target="../media/image27.jpeg" /><Relationship Id="rId27" Type="http://schemas.openxmlformats.org/officeDocument/2006/relationships/image" Target="../media/image28.jpeg" /><Relationship Id="rId28" Type="http://schemas.openxmlformats.org/officeDocument/2006/relationships/image" Target="../media/image29.jpeg" /><Relationship Id="rId29" Type="http://schemas.openxmlformats.org/officeDocument/2006/relationships/image" Target="../media/image30.jpeg" /><Relationship Id="rId3" Type="http://schemas.openxmlformats.org/officeDocument/2006/relationships/image" Target="../media/image4.jpeg" /><Relationship Id="rId30" Type="http://schemas.openxmlformats.org/officeDocument/2006/relationships/image" Target="../media/image31.jpeg" /><Relationship Id="rId31" Type="http://schemas.openxmlformats.org/officeDocument/2006/relationships/image" Target="../media/image32.jpeg" /><Relationship Id="rId32" Type="http://schemas.openxmlformats.org/officeDocument/2006/relationships/image" Target="../media/image33.jpeg" /><Relationship Id="rId33" Type="http://schemas.openxmlformats.org/officeDocument/2006/relationships/image" Target="../media/image34.jpeg" /><Relationship Id="rId34" Type="http://schemas.openxmlformats.org/officeDocument/2006/relationships/image" Target="../media/image35.jpeg" /><Relationship Id="rId35" Type="http://schemas.openxmlformats.org/officeDocument/2006/relationships/image" Target="../media/image36.jpeg" /><Relationship Id="rId36" Type="http://schemas.openxmlformats.org/officeDocument/2006/relationships/image" Target="../media/image37.jpeg" /><Relationship Id="rId37" Type="http://schemas.openxmlformats.org/officeDocument/2006/relationships/image" Target="../media/image38.jpeg" /><Relationship Id="rId38" Type="http://schemas.openxmlformats.org/officeDocument/2006/relationships/image" Target="../media/image39.jpeg" /><Relationship Id="rId39" Type="http://schemas.openxmlformats.org/officeDocument/2006/relationships/image" Target="../media/image40.jpeg" /><Relationship Id="rId4" Type="http://schemas.openxmlformats.org/officeDocument/2006/relationships/image" Target="../media/image5.jpeg" /><Relationship Id="rId40" Type="http://schemas.openxmlformats.org/officeDocument/2006/relationships/image" Target="../media/image41.jpeg" /><Relationship Id="rId41" Type="http://schemas.openxmlformats.org/officeDocument/2006/relationships/image" Target="../media/image42.jpeg" /><Relationship Id="rId42" Type="http://schemas.openxmlformats.org/officeDocument/2006/relationships/image" Target="../media/image43.jpeg" /><Relationship Id="rId43" Type="http://schemas.openxmlformats.org/officeDocument/2006/relationships/image" Target="../media/image44.jpeg" /><Relationship Id="rId5" Type="http://schemas.openxmlformats.org/officeDocument/2006/relationships/image" Target="../media/image6.jpeg" /><Relationship Id="rId6" Type="http://schemas.openxmlformats.org/officeDocument/2006/relationships/image" Target="../media/image7.jpeg" /><Relationship Id="rId7" Type="http://schemas.openxmlformats.org/officeDocument/2006/relationships/image" Target="../media/image8.jpeg" /><Relationship Id="rId8" Type="http://schemas.openxmlformats.org/officeDocument/2006/relationships/image" Target="../media/image9.jpeg" /><Relationship Id="rId9" Type="http://schemas.openxmlformats.org/officeDocument/2006/relationships/image" Target="../media/image10.jpeg" /></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2</xdr:col>
      <xdr:colOff>781050</xdr:colOff>
      <xdr:row>0</xdr:row>
      <xdr:rowOff>476250</xdr:rowOff>
    </xdr:to>
    <xdr:pic>
      <xdr:nvPicPr>
        <xdr:cNvPr id="2788" name="image1.jpg">
          <a:extLst>
            <a:ext uri="{FF2B5EF4-FFF2-40B4-BE49-F238E27FC236}">
              <a16:creationId xmlns:a16="http://schemas.microsoft.com/office/drawing/2014/main" id="{4BFDF42F-AE22-1942-5DB6-8E5CCD69A74A}"/>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9431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prstMaterial="warmMatte">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Id="rId1" Type="http://schemas.openxmlformats.org/officeDocument/2006/relationships/hyperlink" TargetMode="External" Target="http://www.pgbooks.ru/books/book/11326/" /><Relationship Id="rId10" Type="http://schemas.openxmlformats.org/officeDocument/2006/relationships/hyperlink" TargetMode="External" Target="https://www.pgbooks.ru/books/book/11947/" /><Relationship Id="rId11" Type="http://schemas.openxmlformats.org/officeDocument/2006/relationships/hyperlink" TargetMode="External" Target="http://www.pgbooks.ru/books/book/12816/" /><Relationship Id="rId12" Type="http://schemas.openxmlformats.org/officeDocument/2006/relationships/hyperlink" TargetMode="External" Target="https://www.pgbooks.ru/books/book/10939/" /><Relationship Id="rId13" Type="http://schemas.openxmlformats.org/officeDocument/2006/relationships/hyperlink" TargetMode="External" Target="https://www.pgbooks.ru/books/book/12813/" /><Relationship Id="rId14" Type="http://schemas.openxmlformats.org/officeDocument/2006/relationships/hyperlink" TargetMode="External" Target="http://www.pgbooks.ru/books/book/12892/" /><Relationship Id="rId15" Type="http://schemas.openxmlformats.org/officeDocument/2006/relationships/hyperlink" TargetMode="External" Target="http://www.pgbooks.ru/books/book/12963/" /><Relationship Id="rId16" Type="http://schemas.openxmlformats.org/officeDocument/2006/relationships/hyperlink" TargetMode="External" Target="http://www.pgbooks.ru/books/book/12022/" /><Relationship Id="rId17" Type="http://schemas.openxmlformats.org/officeDocument/2006/relationships/hyperlink" TargetMode="External" Target="http://www.pgbooks.ru/books/book/?ELEMENT_ID=10494" /><Relationship Id="rId18" Type="http://schemas.openxmlformats.org/officeDocument/2006/relationships/hyperlink" TargetMode="External" Target="http://www.pgbooks.ru/books/book/12375/" /><Relationship Id="rId19" Type="http://schemas.openxmlformats.org/officeDocument/2006/relationships/hyperlink" TargetMode="External" Target="https://www.pgbooks.ru/books/book/13404/" /><Relationship Id="rId2" Type="http://schemas.openxmlformats.org/officeDocument/2006/relationships/hyperlink" TargetMode="External" Target="http://www.pgbooks.ru/books/book/11379" /><Relationship Id="rId20" Type="http://schemas.openxmlformats.org/officeDocument/2006/relationships/hyperlink" TargetMode="External" Target="https://www.pgbooks.ru/books/book/13408/" /><Relationship Id="rId21" Type="http://schemas.openxmlformats.org/officeDocument/2006/relationships/hyperlink" TargetMode="External" Target="http://pgbooks.ru/books/reviews/detail.php?REVIEW=7463&amp;sphrase_id=52793" /><Relationship Id="rId22" Type="http://schemas.openxmlformats.org/officeDocument/2006/relationships/hyperlink" TargetMode="External" Target="https://www.pgbooks.ru/books/book/13723/" /><Relationship Id="rId23" Type="http://schemas.openxmlformats.org/officeDocument/2006/relationships/hyperlink" TargetMode="External" Target="http://www.pgbooks.ru/books/book/13660" /><Relationship Id="rId24" Type="http://schemas.openxmlformats.org/officeDocument/2006/relationships/hyperlink" TargetMode="External" Target="https://www.pgbooks.ru/books/book/13920/" /><Relationship Id="rId25" Type="http://schemas.openxmlformats.org/officeDocument/2006/relationships/hyperlink" TargetMode="External" Target="https://www.pgbooks.ru/books/book/13825/" /><Relationship Id="rId26" Type="http://schemas.openxmlformats.org/officeDocument/2006/relationships/hyperlink" TargetMode="External" Target="https://www.pgbooks.ru/books/book/14057/" /><Relationship Id="rId27" Type="http://schemas.openxmlformats.org/officeDocument/2006/relationships/hyperlink" TargetMode="External" Target="http://pgbooks.ru/books/book/?ELEMENT_ID=5458&amp;sphrase_id=53612" /><Relationship Id="rId28" Type="http://schemas.openxmlformats.org/officeDocument/2006/relationships/hyperlink" TargetMode="External" Target="http://pgbooks.ru/books/book/12345" /><Relationship Id="rId29" Type="http://schemas.openxmlformats.org/officeDocument/2006/relationships/hyperlink" TargetMode="External" Target="https://www.pgbooks.ru/books/book/13796/" /><Relationship Id="rId3" Type="http://schemas.openxmlformats.org/officeDocument/2006/relationships/hyperlink" TargetMode="External" Target="http://www.pgbooks.ru/books/book/?ELEMENT_ID=6407" /><Relationship Id="rId30" Type="http://schemas.openxmlformats.org/officeDocument/2006/relationships/hyperlink" TargetMode="External" Target="https://www.pgbooks.ru/books/book/13895/" /><Relationship Id="rId31" Type="http://schemas.openxmlformats.org/officeDocument/2006/relationships/hyperlink" TargetMode="External" Target="https://www.pgbooks.ru/books/book/13889/" /><Relationship Id="rId32" Type="http://schemas.openxmlformats.org/officeDocument/2006/relationships/hyperlink" TargetMode="External" Target="https://www.pgbooks.ru/books/book/13796/" /><Relationship Id="rId33" Type="http://schemas.openxmlformats.org/officeDocument/2006/relationships/hyperlink" TargetMode="External" Target="https://www.pgbooks.ru/books/book/13879/" /><Relationship Id="rId34" Type="http://schemas.openxmlformats.org/officeDocument/2006/relationships/hyperlink" TargetMode="External" Target="http://www.pgbooks.ru/books/book/?ELEMENT_ID=10445" /><Relationship Id="rId35" Type="http://schemas.openxmlformats.org/officeDocument/2006/relationships/hyperlink" TargetMode="External" Target="https://www.pgbooks.ru/books/book/13395/" /><Relationship Id="rId36" Type="http://schemas.openxmlformats.org/officeDocument/2006/relationships/hyperlink" TargetMode="External" Target="https://www.pgbooks.ru/books/book/13684/" /><Relationship Id="rId37" Type="http://schemas.openxmlformats.org/officeDocument/2006/relationships/hyperlink" TargetMode="External" Target="https://www.pgbooks.ru/books/book/13939/" /><Relationship Id="rId38" Type="http://schemas.openxmlformats.org/officeDocument/2006/relationships/hyperlink" TargetMode="External" Target="http://https/www.pgbooks.ru/books/book/13653/" /><Relationship Id="rId39" Type="http://schemas.openxmlformats.org/officeDocument/2006/relationships/hyperlink" TargetMode="External" Target="http://www.pgbooks.ru/books/book/12164/" /><Relationship Id="rId4" Type="http://schemas.openxmlformats.org/officeDocument/2006/relationships/hyperlink" TargetMode="External" Target="http://www.pgbooks.ru/books/book/11526" /><Relationship Id="rId40" Type="http://schemas.openxmlformats.org/officeDocument/2006/relationships/hyperlink" TargetMode="External" Target="https://www.pgbooks.ru/books/book/13783/" /><Relationship Id="rId41" Type="http://schemas.openxmlformats.org/officeDocument/2006/relationships/drawing" Target="../drawings/drawing1.xml" /><Relationship Id="rId42" Type="http://schemas.openxmlformats.org/officeDocument/2006/relationships/vmlDrawing" Target="../drawings/vmlDrawing1.vml" /><Relationship Id="rId43" Type="http://schemas.openxmlformats.org/officeDocument/2006/relationships/comments" Target="../comments1.xml" /><Relationship Id="rId5" Type="http://schemas.openxmlformats.org/officeDocument/2006/relationships/hyperlink" TargetMode="External" Target="http://www.pgbooks.ru/books/book/11670" /><Relationship Id="rId6" Type="http://schemas.openxmlformats.org/officeDocument/2006/relationships/hyperlink" TargetMode="External" Target="http://www.pgbooks.ru/books/book/11673" /><Relationship Id="rId7" Type="http://schemas.openxmlformats.org/officeDocument/2006/relationships/hyperlink" TargetMode="External" Target="http://www.pgbooks.ru/books/book/11728" /><Relationship Id="rId8" Type="http://schemas.openxmlformats.org/officeDocument/2006/relationships/hyperlink" TargetMode="External" Target="http://www.pgbooks.ru/books/book/11789" /><Relationship Id="rId9" Type="http://schemas.openxmlformats.org/officeDocument/2006/relationships/hyperlink" TargetMode="External" Target="http://www.pgbooks.ru/books/book/11300/"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AK79"/>
  <sheetViews>
    <sheetView tabSelected="1" zoomScale="110" zoomScaleNormal="100" zoomScaleSheetLayoutView="100" workbookViewId="0">
      <pane ySplit="5" topLeftCell="A30" activePane="bottomLeft" state="frozen"/>
      <selection pane="bottomLeft" activeCell="B32" sqref="B32"/>
    </sheetView>
  </sheetViews>
  <sheetFormatPr defaultColWidth="10.33203125" defaultRowHeight="12" customHeight="1"/>
  <cols>
    <col min="1" max="1" width="4" style="140" customWidth="1"/>
    <col min="2" max="2" width="16.6640625" style="141" customWidth="1"/>
    <col min="3" max="3" width="18.6640625" style="144" bestFit="1" customWidth="1"/>
    <col min="4" max="4" width="3.33203125" style="142" customWidth="1"/>
    <col min="5" max="5" width="23.33203125" style="143" customWidth="1"/>
    <col min="6" max="6" width="51.33203125" style="143" customWidth="1"/>
    <col min="7" max="7" width="17" style="142" customWidth="1"/>
    <col min="8" max="8" width="12.33203125" style="142" customWidth="1"/>
    <col min="9" max="9" width="5.33203125" style="144" customWidth="1"/>
    <col min="10" max="10" width="5.33203125" style="142" customWidth="1"/>
    <col min="11" max="12" width="9.33203125" style="142" customWidth="1"/>
    <col min="13" max="14" width="5.6640625" style="142" customWidth="1"/>
    <col min="15" max="15" width="8" style="142" customWidth="1"/>
    <col min="16" max="16" width="8.33203125" style="145" bestFit="1" customWidth="1"/>
    <col min="17" max="17" width="10" style="82" customWidth="1"/>
    <col min="18" max="18" width="15.33203125" style="82" customWidth="1"/>
    <col min="19" max="19" width="6.5" style="82" customWidth="1"/>
    <col min="20" max="35" width="10.33203125" style="82"/>
  </cols>
  <sheetData>
    <row r="1" spans="1:18" ht="39" customHeight="1">
      <c r="A1" s="111"/>
      <c r="B1" s="112"/>
      <c r="C1" s="113"/>
      <c r="D1" s="114"/>
      <c r="E1" s="10" t="s">
        <v>41</v>
      </c>
      <c r="F1" s="23"/>
      <c r="G1" s="114"/>
      <c r="H1" s="114"/>
      <c r="I1" s="113"/>
      <c r="J1" s="114"/>
      <c r="K1" s="114"/>
      <c r="L1" s="114"/>
      <c r="M1" s="114"/>
      <c r="N1" s="114"/>
      <c r="O1" s="114"/>
      <c r="P1" s="115"/>
      <c r="Q1" s="116"/>
      <c r="R1" s="117"/>
    </row>
    <row r="2" spans="1:18">
      <c r="A2" s="22"/>
      <c r="B2" s="8"/>
      <c r="C2" s="3"/>
      <c r="D2" s="6"/>
      <c r="E2" s="9"/>
      <c r="F2" s="119"/>
      <c r="G2" s="6"/>
      <c r="H2" s="6"/>
      <c r="I2" s="3"/>
      <c r="J2" s="6"/>
      <c r="K2" s="6"/>
      <c r="L2" s="6"/>
      <c r="M2" s="6"/>
      <c r="N2" s="6"/>
      <c r="O2" s="6"/>
      <c r="P2" s="1" t="s">
        <v>0</v>
      </c>
      <c r="Q2" s="120" t="s">
        <v>105</v>
      </c>
      <c r="R2" s="100"/>
    </row>
    <row r="3" spans="1:18">
      <c r="A3" s="22"/>
      <c r="B3" s="8"/>
      <c r="C3" s="3"/>
      <c r="D3" s="6"/>
      <c r="E3" s="9"/>
      <c r="F3" s="119"/>
      <c r="G3" s="6"/>
      <c r="H3" s="6"/>
      <c r="I3" s="3"/>
      <c r="J3" s="6"/>
      <c r="K3" s="6"/>
      <c r="L3" s="6"/>
      <c r="M3" s="6"/>
      <c r="N3" s="6"/>
      <c r="O3" s="6"/>
      <c r="P3" s="41"/>
      <c r="Q3" s="1" t="s">
        <v>1</v>
      </c>
      <c r="R3" s="11">
        <f>SUMPRODUCT($Q$5:$Q$71,$R$5:$R$71)</f>
        <v>0</v>
      </c>
    </row>
    <row r="4" spans="1:18">
      <c r="A4" s="96" t="s">
        <v>2</v>
      </c>
      <c r="B4" s="13" t="s">
        <v>3</v>
      </c>
      <c r="C4" s="97" t="s">
        <v>17</v>
      </c>
      <c r="D4" s="121" t="s">
        <v>4</v>
      </c>
      <c r="E4" s="14" t="s">
        <v>35</v>
      </c>
      <c r="F4" s="98" t="s">
        <v>36</v>
      </c>
      <c r="G4" s="15" t="s">
        <v>43</v>
      </c>
      <c r="H4" s="26" t="s">
        <v>13</v>
      </c>
      <c r="I4" s="13" t="s">
        <v>5</v>
      </c>
      <c r="J4" s="15" t="s">
        <v>6</v>
      </c>
      <c r="K4" s="26" t="s">
        <v>7</v>
      </c>
      <c r="L4" s="15" t="s">
        <v>8</v>
      </c>
      <c r="M4" s="16" t="s">
        <v>9</v>
      </c>
      <c r="N4" s="16" t="s">
        <v>115</v>
      </c>
      <c r="O4" s="16" t="s">
        <v>106</v>
      </c>
      <c r="P4" s="42" t="s">
        <v>234</v>
      </c>
      <c r="Q4" s="14" t="s">
        <v>10</v>
      </c>
      <c r="R4" s="16" t="s">
        <v>11</v>
      </c>
    </row>
    <row r="5" spans="1:18">
      <c r="A5" s="46"/>
      <c r="B5" s="122" t="s">
        <v>46</v>
      </c>
      <c r="C5" s="47"/>
      <c r="D5" s="123"/>
      <c r="E5" s="124"/>
      <c r="F5" s="31"/>
      <c r="G5" s="20"/>
      <c r="H5" s="20"/>
      <c r="I5" s="19"/>
      <c r="J5" s="20"/>
      <c r="K5" s="20"/>
      <c r="L5" s="20"/>
      <c r="M5" s="20"/>
      <c r="N5" s="20"/>
      <c r="O5" s="20"/>
      <c r="P5" s="45"/>
      <c r="Q5" s="28"/>
      <c r="R5" s="29"/>
    </row>
    <row r="6" spans="1:18" s="50" customFormat="1">
      <c r="A6" s="59">
        <v>789</v>
      </c>
      <c r="B6" s="34" t="s">
        <v>169</v>
      </c>
      <c r="C6" s="232" t="s">
        <v>235</v>
      </c>
      <c r="D6" s="152"/>
      <c r="E6" s="30" t="s">
        <v>170</v>
      </c>
      <c r="F6" s="57" t="s">
        <v>168</v>
      </c>
      <c r="G6" s="34" t="s">
        <v>12</v>
      </c>
      <c r="H6" s="34" t="s">
        <v>14</v>
      </c>
      <c r="I6" s="33">
        <v>2025</v>
      </c>
      <c r="J6" s="34">
        <v>438</v>
      </c>
      <c r="K6" s="34" t="s">
        <v>195</v>
      </c>
      <c r="L6" s="34" t="s">
        <v>40</v>
      </c>
      <c r="M6" s="34">
        <v>8</v>
      </c>
      <c r="N6" s="34" t="s">
        <v>116</v>
      </c>
      <c r="O6" s="107" t="s">
        <v>146</v>
      </c>
      <c r="P6" s="177">
        <v>0.45</v>
      </c>
      <c r="Q6" s="12">
        <f>1500*(1-$R$2/100)</f>
        <v>1500</v>
      </c>
      <c r="R6" s="29"/>
    </row>
    <row r="7" spans="1:18">
      <c r="A7" s="96"/>
      <c r="B7" s="122" t="s">
        <v>73</v>
      </c>
      <c r="C7" s="52"/>
      <c r="D7" s="125"/>
      <c r="E7" s="53"/>
      <c r="F7" s="126"/>
      <c r="G7" s="54"/>
      <c r="H7" s="54"/>
      <c r="I7" s="52"/>
      <c r="J7" s="54"/>
      <c r="K7" s="54"/>
      <c r="L7" s="54"/>
      <c r="M7" s="54"/>
      <c r="N7" s="54"/>
      <c r="O7" s="54"/>
      <c r="P7" s="55"/>
      <c r="Q7" s="28"/>
      <c r="R7" s="29"/>
    </row>
    <row r="8" spans="1:18" customFormat="1">
      <c r="A8" s="36">
        <v>773</v>
      </c>
      <c r="B8" s="30" t="s">
        <v>165</v>
      </c>
      <c r="C8" s="232" t="s">
        <v>236</v>
      </c>
      <c r="D8" s="63" t="s">
        <v>33</v>
      </c>
      <c r="E8" s="64" t="s">
        <v>163</v>
      </c>
      <c r="F8" s="151" t="s">
        <v>164</v>
      </c>
      <c r="G8" s="34" t="s">
        <v>12</v>
      </c>
      <c r="H8" s="34" t="s">
        <v>14</v>
      </c>
      <c r="I8" s="33">
        <v>2025</v>
      </c>
      <c r="J8" s="34">
        <v>416</v>
      </c>
      <c r="K8" s="34" t="s">
        <v>74</v>
      </c>
      <c r="L8" s="34" t="s">
        <v>21</v>
      </c>
      <c r="M8" s="34">
        <v>6</v>
      </c>
      <c r="N8" s="34" t="s">
        <v>116</v>
      </c>
      <c r="O8" s="107" t="s">
        <v>146</v>
      </c>
      <c r="P8" s="178">
        <v>0.77</v>
      </c>
      <c r="Q8" s="12">
        <f>1200*(1-$R$2/100)</f>
        <v>1200</v>
      </c>
      <c r="R8" s="29"/>
    </row>
    <row r="9" spans="1:18" customFormat="1">
      <c r="A9" s="68">
        <v>794</v>
      </c>
      <c r="B9" s="170" t="s">
        <v>227</v>
      </c>
      <c r="C9" s="232" t="s">
        <v>237</v>
      </c>
      <c r="D9" s="121" t="s">
        <v>4</v>
      </c>
      <c r="E9" s="30" t="s">
        <v>228</v>
      </c>
      <c r="F9" s="151" t="s">
        <v>229</v>
      </c>
      <c r="G9" s="34" t="s">
        <v>12</v>
      </c>
      <c r="H9" s="65" t="s">
        <v>14</v>
      </c>
      <c r="I9" s="68">
        <v>2026</v>
      </c>
      <c r="J9" s="65">
        <v>176</v>
      </c>
      <c r="K9" s="66" t="s">
        <v>74</v>
      </c>
      <c r="L9" s="65" t="s">
        <v>21</v>
      </c>
      <c r="M9" s="34">
        <v>11</v>
      </c>
      <c r="N9" s="34" t="s">
        <v>116</v>
      </c>
      <c r="O9" s="107" t="s">
        <v>146</v>
      </c>
      <c r="P9" s="179">
        <v>0.385</v>
      </c>
      <c r="Q9" s="12">
        <f>800*(1-$R$2/100)</f>
        <v>800</v>
      </c>
      <c r="R9" s="29"/>
    </row>
    <row r="10" spans="1:18" customFormat="1">
      <c r="A10" s="36">
        <v>788</v>
      </c>
      <c r="B10" s="30" t="s">
        <v>166</v>
      </c>
      <c r="C10" s="232" t="s">
        <v>238</v>
      </c>
      <c r="D10" s="63" t="s">
        <v>33</v>
      </c>
      <c r="E10" s="64" t="s">
        <v>163</v>
      </c>
      <c r="F10" s="151" t="s">
        <v>167</v>
      </c>
      <c r="G10" s="34" t="s">
        <v>12</v>
      </c>
      <c r="H10" s="34" t="s">
        <v>14</v>
      </c>
      <c r="I10" s="33">
        <v>2025</v>
      </c>
      <c r="J10" s="34">
        <v>144</v>
      </c>
      <c r="K10" s="34" t="s">
        <v>74</v>
      </c>
      <c r="L10" s="34" t="s">
        <v>21</v>
      </c>
      <c r="M10" s="34">
        <v>14</v>
      </c>
      <c r="N10" s="34" t="s">
        <v>116</v>
      </c>
      <c r="O10" s="107" t="s">
        <v>146</v>
      </c>
      <c r="P10" s="180">
        <v>0.35</v>
      </c>
      <c r="Q10" s="12">
        <f>700*(1-$R$2/100)</f>
        <v>700</v>
      </c>
      <c r="R10" s="29"/>
    </row>
    <row r="11" spans="1:18" customFormat="1">
      <c r="A11" s="88">
        <v>667</v>
      </c>
      <c r="B11" s="89" t="s">
        <v>206</v>
      </c>
      <c r="C11" s="232" t="s">
        <v>239</v>
      </c>
      <c r="D11" s="63" t="s">
        <v>33</v>
      </c>
      <c r="E11" s="30" t="s">
        <v>204</v>
      </c>
      <c r="F11" s="58" t="s">
        <v>205</v>
      </c>
      <c r="G11" s="34" t="s">
        <v>12</v>
      </c>
      <c r="H11" s="65" t="s">
        <v>14</v>
      </c>
      <c r="I11" s="68">
        <v>2024</v>
      </c>
      <c r="J11" s="65">
        <v>280</v>
      </c>
      <c r="K11" s="66" t="s">
        <v>74</v>
      </c>
      <c r="L11" s="65" t="s">
        <v>21</v>
      </c>
      <c r="M11" s="34">
        <v>8</v>
      </c>
      <c r="N11" s="34" t="s">
        <v>116</v>
      </c>
      <c r="O11" s="101" t="s">
        <v>145</v>
      </c>
      <c r="P11" s="181">
        <v>0.53</v>
      </c>
      <c r="Q11" s="12">
        <f>900*(1-$R$2/100)</f>
        <v>900</v>
      </c>
      <c r="R11" s="29"/>
    </row>
    <row r="12" spans="1:18" s="127" customFormat="1">
      <c r="A12" s="36">
        <v>19</v>
      </c>
      <c r="B12" s="34" t="s">
        <v>136</v>
      </c>
      <c r="C12" s="232" t="s">
        <v>240</v>
      </c>
      <c r="D12" s="63" t="s">
        <v>33</v>
      </c>
      <c r="E12" s="30" t="s">
        <v>137</v>
      </c>
      <c r="F12" s="70" t="s">
        <v>138</v>
      </c>
      <c r="G12" s="34" t="s">
        <v>12</v>
      </c>
      <c r="H12" s="65" t="s">
        <v>14</v>
      </c>
      <c r="I12" s="68">
        <v>2023</v>
      </c>
      <c r="J12" s="65">
        <v>288</v>
      </c>
      <c r="K12" s="66" t="s">
        <v>74</v>
      </c>
      <c r="L12" s="65" t="s">
        <v>21</v>
      </c>
      <c r="M12" s="34">
        <v>7</v>
      </c>
      <c r="N12" s="34" t="s">
        <v>116</v>
      </c>
      <c r="O12" s="107" t="s">
        <v>145</v>
      </c>
      <c r="P12" s="182">
        <v>0.53</v>
      </c>
      <c r="Q12" s="12">
        <f>700*(1-$R$2/100)</f>
        <v>700</v>
      </c>
      <c r="R12" s="29"/>
    </row>
    <row r="13" spans="1:18" s="155" customFormat="1">
      <c r="A13" s="36">
        <v>731</v>
      </c>
      <c r="B13" s="30" t="s">
        <v>177</v>
      </c>
      <c r="C13" s="232" t="s">
        <v>241</v>
      </c>
      <c r="D13" s="63" t="s">
        <v>33</v>
      </c>
      <c r="E13" s="30" t="s">
        <v>175</v>
      </c>
      <c r="F13" s="70" t="s">
        <v>176</v>
      </c>
      <c r="G13" s="34" t="s">
        <v>12</v>
      </c>
      <c r="H13" s="65" t="s">
        <v>14</v>
      </c>
      <c r="I13" s="68">
        <v>2025</v>
      </c>
      <c r="J13" s="65">
        <v>296</v>
      </c>
      <c r="K13" s="66" t="s">
        <v>74</v>
      </c>
      <c r="L13" s="65" t="s">
        <v>21</v>
      </c>
      <c r="M13" s="34">
        <v>8</v>
      </c>
      <c r="N13" s="34" t="s">
        <v>116</v>
      </c>
      <c r="O13" s="101" t="s">
        <v>145</v>
      </c>
      <c r="P13" s="183">
        <v>0.56</v>
      </c>
      <c r="Q13" s="12">
        <f>800*(1-$R$2/100)</f>
        <v>800</v>
      </c>
      <c r="R13" s="29"/>
    </row>
    <row r="14" spans="1:18" customFormat="1">
      <c r="A14" s="68">
        <v>765</v>
      </c>
      <c r="B14" s="170" t="s">
        <v>216</v>
      </c>
      <c r="C14" s="232" t="s">
        <v>242</v>
      </c>
      <c r="D14" s="121" t="s">
        <v>4</v>
      </c>
      <c r="E14" s="30" t="s">
        <v>214</v>
      </c>
      <c r="F14" s="151" t="s">
        <v>215</v>
      </c>
      <c r="G14" s="34" t="s">
        <v>12</v>
      </c>
      <c r="H14" s="65" t="s">
        <v>14</v>
      </c>
      <c r="I14" s="68">
        <v>2025</v>
      </c>
      <c r="J14" s="65">
        <v>172</v>
      </c>
      <c r="K14" s="66" t="s">
        <v>74</v>
      </c>
      <c r="L14" s="65" t="s">
        <v>21</v>
      </c>
      <c r="M14" s="34">
        <v>12</v>
      </c>
      <c r="N14" s="34" t="s">
        <v>116</v>
      </c>
      <c r="O14" s="107" t="s">
        <v>146</v>
      </c>
      <c r="P14" s="184">
        <v>0.56</v>
      </c>
      <c r="Q14" s="12">
        <f>800*(1-$R$2/100)</f>
        <v>800</v>
      </c>
      <c r="R14" s="29"/>
    </row>
    <row r="15" spans="1:18" thickBot="1">
      <c r="A15" s="96"/>
      <c r="B15" s="122" t="s">
        <v>154</v>
      </c>
      <c r="C15" s="52"/>
      <c r="D15" s="125"/>
      <c r="E15" s="53"/>
      <c r="F15" s="126"/>
      <c r="G15" s="54"/>
      <c r="H15" s="54"/>
      <c r="I15" s="52"/>
      <c r="J15" s="54"/>
      <c r="K15" s="54"/>
      <c r="L15" s="54"/>
      <c r="M15" s="54"/>
      <c r="N15" s="54"/>
      <c r="O15" s="54"/>
      <c r="P15" s="55"/>
      <c r="Q15" s="28"/>
      <c r="R15" s="29"/>
    </row>
    <row r="16" spans="1:19" s="149" customFormat="1">
      <c r="A16" s="36">
        <v>768</v>
      </c>
      <c r="B16" s="34" t="s">
        <v>188</v>
      </c>
      <c r="C16" s="232" t="s">
        <v>243</v>
      </c>
      <c r="D16" s="56" t="s">
        <v>33</v>
      </c>
      <c r="E16" s="32" t="s">
        <v>65</v>
      </c>
      <c r="F16" s="106" t="s">
        <v>155</v>
      </c>
      <c r="G16" s="34" t="s">
        <v>12</v>
      </c>
      <c r="H16" s="34" t="s">
        <v>15</v>
      </c>
      <c r="I16" s="37">
        <v>2025</v>
      </c>
      <c r="J16" s="35">
        <v>120</v>
      </c>
      <c r="K16" s="34" t="s">
        <v>45</v>
      </c>
      <c r="L16" s="35" t="s">
        <v>21</v>
      </c>
      <c r="M16" s="35">
        <v>12</v>
      </c>
      <c r="N16" s="35" t="s">
        <v>116</v>
      </c>
      <c r="O16" s="101" t="s">
        <v>145</v>
      </c>
      <c r="P16" s="185">
        <v>0.24</v>
      </c>
      <c r="Q16" s="12">
        <f t="shared" ref="Q16:Q21" si="0">800*(1-$R$2/100)</f>
        <v>800</v>
      </c>
      <c r="R16" s="156"/>
      <c r="S16" s="173" t="s">
        <v>203</v>
      </c>
    </row>
    <row r="17" spans="1:19" s="149" customFormat="1">
      <c r="A17" s="68">
        <v>772</v>
      </c>
      <c r="B17" s="61" t="s">
        <v>189</v>
      </c>
      <c r="C17" s="232" t="s">
        <v>244</v>
      </c>
      <c r="D17" s="56" t="s">
        <v>33</v>
      </c>
      <c r="E17" s="32" t="s">
        <v>65</v>
      </c>
      <c r="F17" s="106" t="s">
        <v>183</v>
      </c>
      <c r="G17" s="34" t="s">
        <v>12</v>
      </c>
      <c r="H17" s="34" t="s">
        <v>15</v>
      </c>
      <c r="I17" s="37">
        <v>2025</v>
      </c>
      <c r="J17" s="35">
        <v>160</v>
      </c>
      <c r="K17" s="34" t="s">
        <v>45</v>
      </c>
      <c r="L17" s="35" t="s">
        <v>21</v>
      </c>
      <c r="M17" s="35">
        <v>10</v>
      </c>
      <c r="N17" s="35" t="s">
        <v>116</v>
      </c>
      <c r="O17" s="101" t="s">
        <v>145</v>
      </c>
      <c r="P17" s="186">
        <v>0.3</v>
      </c>
      <c r="Q17" s="12">
        <f t="shared" si="0"/>
        <v>800</v>
      </c>
      <c r="R17" s="156"/>
      <c r="S17" s="174"/>
    </row>
    <row r="18" spans="1:19" s="149" customFormat="1">
      <c r="A18" s="68">
        <v>778</v>
      </c>
      <c r="B18" s="61" t="s">
        <v>190</v>
      </c>
      <c r="C18" s="232" t="s">
        <v>245</v>
      </c>
      <c r="D18" s="56" t="s">
        <v>33</v>
      </c>
      <c r="E18" s="32" t="s">
        <v>65</v>
      </c>
      <c r="F18" s="106" t="s">
        <v>184</v>
      </c>
      <c r="G18" s="34" t="s">
        <v>12</v>
      </c>
      <c r="H18" s="34" t="s">
        <v>15</v>
      </c>
      <c r="I18" s="37">
        <v>2025</v>
      </c>
      <c r="J18" s="35">
        <v>168</v>
      </c>
      <c r="K18" s="34" t="s">
        <v>45</v>
      </c>
      <c r="L18" s="35" t="s">
        <v>21</v>
      </c>
      <c r="M18" s="35">
        <v>10</v>
      </c>
      <c r="N18" s="35" t="s">
        <v>116</v>
      </c>
      <c r="O18" s="101" t="s">
        <v>145</v>
      </c>
      <c r="P18" s="187">
        <v>0.32</v>
      </c>
      <c r="Q18" s="12">
        <f t="shared" si="0"/>
        <v>800</v>
      </c>
      <c r="R18" s="156"/>
      <c r="S18" s="174"/>
    </row>
    <row r="19" spans="1:19" s="149" customFormat="1">
      <c r="A19" s="68">
        <v>779</v>
      </c>
      <c r="B19" s="61" t="s">
        <v>191</v>
      </c>
      <c r="C19" s="232" t="s">
        <v>246</v>
      </c>
      <c r="D19" s="56" t="s">
        <v>33</v>
      </c>
      <c r="E19" s="32" t="s">
        <v>65</v>
      </c>
      <c r="F19" s="106" t="s">
        <v>185</v>
      </c>
      <c r="G19" s="34" t="s">
        <v>12</v>
      </c>
      <c r="H19" s="34" t="s">
        <v>15</v>
      </c>
      <c r="I19" s="37">
        <v>2025</v>
      </c>
      <c r="J19" s="35">
        <v>136</v>
      </c>
      <c r="K19" s="34" t="s">
        <v>45</v>
      </c>
      <c r="L19" s="35" t="s">
        <v>21</v>
      </c>
      <c r="M19" s="35">
        <v>10</v>
      </c>
      <c r="N19" s="35" t="s">
        <v>116</v>
      </c>
      <c r="O19" s="101" t="s">
        <v>145</v>
      </c>
      <c r="P19" s="188">
        <v>0.24</v>
      </c>
      <c r="Q19" s="12">
        <f t="shared" si="0"/>
        <v>800</v>
      </c>
      <c r="R19" s="156"/>
      <c r="S19" s="174"/>
    </row>
    <row r="20" spans="1:19" s="149" customFormat="1">
      <c r="A20" s="68">
        <v>780</v>
      </c>
      <c r="B20" s="61" t="s">
        <v>192</v>
      </c>
      <c r="C20" s="232" t="s">
        <v>247</v>
      </c>
      <c r="D20" s="56" t="s">
        <v>33</v>
      </c>
      <c r="E20" s="32" t="s">
        <v>65</v>
      </c>
      <c r="F20" s="106" t="s">
        <v>186</v>
      </c>
      <c r="G20" s="34" t="s">
        <v>12</v>
      </c>
      <c r="H20" s="34" t="s">
        <v>15</v>
      </c>
      <c r="I20" s="37">
        <v>2025</v>
      </c>
      <c r="J20" s="35">
        <v>192</v>
      </c>
      <c r="K20" s="34" t="s">
        <v>45</v>
      </c>
      <c r="L20" s="35" t="s">
        <v>21</v>
      </c>
      <c r="M20" s="35">
        <v>8</v>
      </c>
      <c r="N20" s="35" t="s">
        <v>116</v>
      </c>
      <c r="O20" s="101" t="s">
        <v>145</v>
      </c>
      <c r="P20" s="189">
        <v>0.32</v>
      </c>
      <c r="Q20" s="12">
        <f t="shared" si="0"/>
        <v>800</v>
      </c>
      <c r="R20" s="156"/>
      <c r="S20" s="174"/>
    </row>
    <row r="21" spans="1:19" s="149" customFormat="1" thickBot="1">
      <c r="A21" s="68">
        <v>783</v>
      </c>
      <c r="B21" s="61" t="s">
        <v>193</v>
      </c>
      <c r="C21" s="232" t="s">
        <v>248</v>
      </c>
      <c r="D21" s="56" t="s">
        <v>33</v>
      </c>
      <c r="E21" s="32" t="s">
        <v>65</v>
      </c>
      <c r="F21" s="106" t="s">
        <v>187</v>
      </c>
      <c r="G21" s="34" t="s">
        <v>12</v>
      </c>
      <c r="H21" s="34" t="s">
        <v>15</v>
      </c>
      <c r="I21" s="37">
        <v>2025</v>
      </c>
      <c r="J21" s="35">
        <v>192</v>
      </c>
      <c r="K21" s="34" t="s">
        <v>45</v>
      </c>
      <c r="L21" s="35" t="s">
        <v>21</v>
      </c>
      <c r="M21" s="35">
        <v>8</v>
      </c>
      <c r="N21" s="35" t="s">
        <v>116</v>
      </c>
      <c r="O21" s="101" t="s">
        <v>145</v>
      </c>
      <c r="P21" s="190">
        <v>0.32</v>
      </c>
      <c r="Q21" s="12">
        <f t="shared" si="0"/>
        <v>800</v>
      </c>
      <c r="R21" s="156"/>
      <c r="S21" s="175"/>
    </row>
    <row r="22" spans="1:19">
      <c r="A22" s="96"/>
      <c r="B22" s="122" t="s">
        <v>97</v>
      </c>
      <c r="C22" s="52"/>
      <c r="D22" s="125"/>
      <c r="E22" s="53"/>
      <c r="F22" s="126"/>
      <c r="G22" s="54"/>
      <c r="H22" s="54"/>
      <c r="I22" s="52"/>
      <c r="J22" s="54"/>
      <c r="K22" s="54"/>
      <c r="L22" s="54"/>
      <c r="M22" s="54"/>
      <c r="N22" s="54"/>
      <c r="O22" s="54"/>
      <c r="P22" s="55"/>
      <c r="Q22" s="28"/>
      <c r="R22" s="29"/>
    </row>
    <row r="23" spans="1:19" s="50" customFormat="1">
      <c r="A23" s="72">
        <v>764</v>
      </c>
      <c r="B23" s="61" t="s">
        <v>132</v>
      </c>
      <c r="C23" s="232" t="s">
        <v>249</v>
      </c>
      <c r="D23" s="33"/>
      <c r="E23" s="64" t="s">
        <v>133</v>
      </c>
      <c r="F23" s="58" t="s">
        <v>134</v>
      </c>
      <c r="G23" s="34" t="s">
        <v>12</v>
      </c>
      <c r="H23" s="73" t="s">
        <v>15</v>
      </c>
      <c r="I23" s="33">
        <v>2023</v>
      </c>
      <c r="J23" s="74">
        <v>32</v>
      </c>
      <c r="K23" s="65" t="s">
        <v>84</v>
      </c>
      <c r="L23" s="34" t="s">
        <v>21</v>
      </c>
      <c r="M23" s="75">
        <v>12</v>
      </c>
      <c r="N23" s="61" t="s">
        <v>116</v>
      </c>
      <c r="O23" s="107" t="s">
        <v>145</v>
      </c>
      <c r="P23" s="191">
        <v>0.285</v>
      </c>
      <c r="Q23" s="12">
        <f>650*(1-$R$2/100)</f>
        <v>650</v>
      </c>
      <c r="R23" s="29"/>
    </row>
    <row r="24" spans="1:19" s="50" customFormat="1">
      <c r="A24" s="72">
        <v>755</v>
      </c>
      <c r="B24" s="61" t="s">
        <v>107</v>
      </c>
      <c r="C24" s="232" t="s">
        <v>250</v>
      </c>
      <c r="D24" s="33"/>
      <c r="E24" s="64" t="s">
        <v>108</v>
      </c>
      <c r="F24" s="58" t="s">
        <v>109</v>
      </c>
      <c r="G24" s="34" t="s">
        <v>12</v>
      </c>
      <c r="H24" s="73" t="s">
        <v>15</v>
      </c>
      <c r="I24" s="33">
        <v>2022</v>
      </c>
      <c r="J24" s="74">
        <v>32</v>
      </c>
      <c r="K24" s="65" t="s">
        <v>84</v>
      </c>
      <c r="L24" s="34" t="s">
        <v>21</v>
      </c>
      <c r="M24" s="75" t="s">
        <v>135</v>
      </c>
      <c r="N24" s="61" t="s">
        <v>118</v>
      </c>
      <c r="O24" s="107" t="s">
        <v>145</v>
      </c>
      <c r="P24" s="192">
        <v>0.285</v>
      </c>
      <c r="Q24" s="12">
        <f>650*(1-$R$2/100)</f>
        <v>650</v>
      </c>
      <c r="R24" s="29"/>
    </row>
    <row r="25" spans="1:19" s="50" customFormat="1">
      <c r="A25" s="72">
        <v>769</v>
      </c>
      <c r="B25" s="61" t="s">
        <v>139</v>
      </c>
      <c r="C25" s="232" t="s">
        <v>251</v>
      </c>
      <c r="D25" s="33"/>
      <c r="E25" s="64" t="s">
        <v>140</v>
      </c>
      <c r="F25" s="95" t="s">
        <v>141</v>
      </c>
      <c r="G25" s="34" t="s">
        <v>12</v>
      </c>
      <c r="H25" s="73" t="s">
        <v>15</v>
      </c>
      <c r="I25" s="33">
        <v>2024</v>
      </c>
      <c r="J25" s="74">
        <v>56</v>
      </c>
      <c r="K25" s="65" t="s">
        <v>142</v>
      </c>
      <c r="L25" s="34" t="s">
        <v>21</v>
      </c>
      <c r="M25" s="75">
        <v>14</v>
      </c>
      <c r="N25" s="61" t="s">
        <v>116</v>
      </c>
      <c r="O25" s="107" t="s">
        <v>146</v>
      </c>
      <c r="P25" s="193">
        <v>0.43</v>
      </c>
      <c r="Q25" s="12">
        <f>650*(1-$R$2/100)</f>
        <v>650</v>
      </c>
      <c r="R25" s="29"/>
    </row>
    <row r="26" spans="1:19" s="50" customFormat="1">
      <c r="A26" s="60">
        <v>730</v>
      </c>
      <c r="B26" s="61" t="s">
        <v>124</v>
      </c>
      <c r="C26" s="232" t="s">
        <v>252</v>
      </c>
      <c r="D26" s="33"/>
      <c r="E26" s="64" t="s">
        <v>122</v>
      </c>
      <c r="F26" s="58" t="s">
        <v>123</v>
      </c>
      <c r="G26" s="34" t="s">
        <v>12</v>
      </c>
      <c r="H26" s="65" t="s">
        <v>14</v>
      </c>
      <c r="I26" s="33">
        <v>2022</v>
      </c>
      <c r="J26" s="65">
        <v>128</v>
      </c>
      <c r="K26" s="66" t="s">
        <v>57</v>
      </c>
      <c r="L26" s="65" t="s">
        <v>21</v>
      </c>
      <c r="M26" s="75">
        <v>10</v>
      </c>
      <c r="N26" s="34" t="s">
        <v>116</v>
      </c>
      <c r="O26" s="101" t="s">
        <v>145</v>
      </c>
      <c r="P26" s="194">
        <v>0.45</v>
      </c>
      <c r="Q26" s="12">
        <f>600*(1-$R$2/100)</f>
        <v>600</v>
      </c>
      <c r="R26" s="29"/>
    </row>
    <row r="27" spans="1:19" s="50" customFormat="1">
      <c r="A27" s="72">
        <v>744</v>
      </c>
      <c r="B27" s="61" t="s">
        <v>98</v>
      </c>
      <c r="C27" s="232" t="s">
        <v>253</v>
      </c>
      <c r="D27" s="33"/>
      <c r="E27" s="30" t="s">
        <v>85</v>
      </c>
      <c r="F27" s="83" t="s">
        <v>99</v>
      </c>
      <c r="G27" s="34" t="s">
        <v>12</v>
      </c>
      <c r="H27" s="73" t="s">
        <v>15</v>
      </c>
      <c r="I27" s="33">
        <v>2021</v>
      </c>
      <c r="J27" s="74">
        <v>64</v>
      </c>
      <c r="K27" s="65" t="s">
        <v>100</v>
      </c>
      <c r="L27" s="34" t="s">
        <v>21</v>
      </c>
      <c r="M27" s="75">
        <v>20</v>
      </c>
      <c r="N27" s="61" t="s">
        <v>118</v>
      </c>
      <c r="O27" s="107" t="s">
        <v>145</v>
      </c>
      <c r="P27" s="195">
        <v>0.34</v>
      </c>
      <c r="Q27" s="12">
        <f>650*(1-$R$2/100)</f>
        <v>650</v>
      </c>
      <c r="R27" s="29"/>
    </row>
    <row r="28" spans="1:19">
      <c r="A28" s="46"/>
      <c r="B28" s="122" t="s">
        <v>96</v>
      </c>
      <c r="C28" s="19"/>
      <c r="D28" s="123"/>
      <c r="E28" s="128"/>
      <c r="F28" s="48"/>
      <c r="G28" s="20"/>
      <c r="H28" s="20"/>
      <c r="I28" s="19"/>
      <c r="J28" s="20"/>
      <c r="K28" s="20"/>
      <c r="L28" s="20"/>
      <c r="M28" s="20"/>
      <c r="N28" s="20"/>
      <c r="O28" s="20"/>
      <c r="P28" s="20"/>
      <c r="Q28" s="28"/>
      <c r="R28" s="29"/>
    </row>
    <row r="29" spans="1:19" s="49" customFormat="1">
      <c r="A29" s="68">
        <v>757</v>
      </c>
      <c r="B29" s="34" t="s">
        <v>110</v>
      </c>
      <c r="C29" s="232" t="s">
        <v>254</v>
      </c>
      <c r="D29" s="129"/>
      <c r="E29" s="64" t="s">
        <v>86</v>
      </c>
      <c r="F29" s="58" t="s">
        <v>111</v>
      </c>
      <c r="G29" s="34" t="s">
        <v>12</v>
      </c>
      <c r="H29" s="39" t="s">
        <v>14</v>
      </c>
      <c r="I29" s="37">
        <v>2022</v>
      </c>
      <c r="J29" s="35">
        <v>222</v>
      </c>
      <c r="K29" s="65" t="s">
        <v>112</v>
      </c>
      <c r="L29" s="35" t="s">
        <v>21</v>
      </c>
      <c r="M29" s="35">
        <v>9</v>
      </c>
      <c r="N29" s="35" t="s">
        <v>116</v>
      </c>
      <c r="O29" s="107" t="s">
        <v>145</v>
      </c>
      <c r="P29" s="196">
        <v>0.595</v>
      </c>
      <c r="Q29" s="12">
        <f>750*(1-$R$2/100)</f>
        <v>750</v>
      </c>
      <c r="R29" s="34"/>
    </row>
    <row r="30" spans="1:19" s="49" customFormat="1">
      <c r="A30" s="68">
        <v>723</v>
      </c>
      <c r="B30" s="34" t="s">
        <v>89</v>
      </c>
      <c r="C30" s="232" t="s">
        <v>255</v>
      </c>
      <c r="D30" s="129"/>
      <c r="E30" s="64" t="s">
        <v>86</v>
      </c>
      <c r="F30" s="58" t="s">
        <v>88</v>
      </c>
      <c r="G30" s="34" t="s">
        <v>12</v>
      </c>
      <c r="H30" s="39" t="s">
        <v>14</v>
      </c>
      <c r="I30" s="37">
        <v>2021</v>
      </c>
      <c r="J30" s="35">
        <v>120</v>
      </c>
      <c r="K30" s="65" t="s">
        <v>87</v>
      </c>
      <c r="L30" s="35" t="s">
        <v>21</v>
      </c>
      <c r="M30" s="35">
        <v>14</v>
      </c>
      <c r="N30" s="35" t="s">
        <v>116</v>
      </c>
      <c r="O30" s="101" t="s">
        <v>145</v>
      </c>
      <c r="P30" s="197">
        <v>0.34</v>
      </c>
      <c r="Q30" s="12">
        <f>650*(1-$R$2/100)</f>
        <v>650</v>
      </c>
      <c r="R30" s="34"/>
    </row>
    <row r="31" spans="1:19" s="49" customFormat="1">
      <c r="A31" s="68">
        <v>739</v>
      </c>
      <c r="B31" s="34" t="s">
        <v>90</v>
      </c>
      <c r="C31" s="232" t="s">
        <v>256</v>
      </c>
      <c r="D31" s="129"/>
      <c r="E31" s="64" t="s">
        <v>86</v>
      </c>
      <c r="F31" s="95" t="s">
        <v>95</v>
      </c>
      <c r="G31" s="34" t="s">
        <v>12</v>
      </c>
      <c r="H31" s="39" t="s">
        <v>14</v>
      </c>
      <c r="I31" s="37">
        <v>2021</v>
      </c>
      <c r="J31" s="35">
        <v>152</v>
      </c>
      <c r="K31" s="65" t="s">
        <v>87</v>
      </c>
      <c r="L31" s="35" t="s">
        <v>21</v>
      </c>
      <c r="M31" s="35">
        <v>14</v>
      </c>
      <c r="N31" s="35" t="s">
        <v>116</v>
      </c>
      <c r="O31" s="107" t="s">
        <v>145</v>
      </c>
      <c r="P31" s="198">
        <v>0.34</v>
      </c>
      <c r="Q31" s="12">
        <f>650*(1-$R$2/100)</f>
        <v>650</v>
      </c>
      <c r="R31" s="34"/>
    </row>
    <row r="32" spans="1:20" s="49" customFormat="1">
      <c r="A32" s="68">
        <v>740</v>
      </c>
      <c r="B32" s="34" t="s">
        <v>94</v>
      </c>
      <c r="C32" s="232" t="s">
        <v>257</v>
      </c>
      <c r="D32" s="129"/>
      <c r="E32" s="64" t="s">
        <v>86</v>
      </c>
      <c r="F32" s="95" t="s">
        <v>93</v>
      </c>
      <c r="G32" s="34" t="s">
        <v>12</v>
      </c>
      <c r="H32" s="39" t="s">
        <v>14</v>
      </c>
      <c r="I32" s="37">
        <v>2021</v>
      </c>
      <c r="J32" s="35">
        <v>104</v>
      </c>
      <c r="K32" s="65" t="s">
        <v>87</v>
      </c>
      <c r="L32" s="35" t="s">
        <v>21</v>
      </c>
      <c r="M32" s="35">
        <v>16</v>
      </c>
      <c r="N32" s="35" t="s">
        <v>116</v>
      </c>
      <c r="O32" s="107" t="s">
        <v>145</v>
      </c>
      <c r="P32" s="199">
        <v>0.275</v>
      </c>
      <c r="Q32" s="12">
        <f>650*(1-$R$2/100)</f>
        <v>650</v>
      </c>
      <c r="R32" s="34"/>
    </row>
    <row r="33" spans="1:20">
      <c r="A33" s="46"/>
      <c r="B33" s="122" t="s">
        <v>66</v>
      </c>
      <c r="C33" s="19"/>
      <c r="D33" s="123"/>
      <c r="E33" s="124"/>
      <c r="F33" s="31"/>
      <c r="G33" s="20"/>
      <c r="H33" s="20"/>
      <c r="I33" s="19"/>
      <c r="J33" s="20"/>
      <c r="K33" s="20"/>
      <c r="L33" s="20"/>
      <c r="M33" s="20"/>
      <c r="N33" s="20"/>
      <c r="O33" s="20"/>
      <c r="P33" s="45"/>
      <c r="Q33" s="28"/>
      <c r="R33" s="29"/>
    </row>
    <row r="34" spans="1:20">
      <c r="A34" s="36">
        <v>700</v>
      </c>
      <c r="B34" s="32" t="s">
        <v>50</v>
      </c>
      <c r="C34" s="232" t="s">
        <v>258</v>
      </c>
      <c r="D34" s="33"/>
      <c r="E34" s="30" t="s">
        <v>38</v>
      </c>
      <c r="F34" s="57" t="s">
        <v>51</v>
      </c>
      <c r="G34" s="34" t="s">
        <v>12</v>
      </c>
      <c r="H34" s="34" t="s">
        <v>16</v>
      </c>
      <c r="I34" s="37">
        <v>2017</v>
      </c>
      <c r="J34" s="35">
        <v>32</v>
      </c>
      <c r="K34" s="34" t="s">
        <v>52</v>
      </c>
      <c r="L34" s="34" t="s">
        <v>40</v>
      </c>
      <c r="M34" s="33">
        <v>14</v>
      </c>
      <c r="N34" s="51" t="s">
        <v>118</v>
      </c>
      <c r="O34" s="107" t="s">
        <v>145</v>
      </c>
      <c r="P34" s="200">
        <v>0.215</v>
      </c>
      <c r="Q34" s="12">
        <f>450*(1-$R$2/100)</f>
        <v>450</v>
      </c>
      <c r="R34" s="29"/>
    </row>
    <row r="35" spans="1:20">
      <c r="A35" s="36">
        <v>713</v>
      </c>
      <c r="B35" s="32" t="s">
        <v>69</v>
      </c>
      <c r="C35" s="232" t="s">
        <v>259</v>
      </c>
      <c r="D35" s="33"/>
      <c r="E35" s="30" t="s">
        <v>38</v>
      </c>
      <c r="F35" s="57" t="s">
        <v>67</v>
      </c>
      <c r="G35" s="34" t="s">
        <v>12</v>
      </c>
      <c r="H35" s="34" t="s">
        <v>16</v>
      </c>
      <c r="I35" s="37">
        <v>2018</v>
      </c>
      <c r="J35" s="35">
        <v>32</v>
      </c>
      <c r="K35" s="34" t="s">
        <v>39</v>
      </c>
      <c r="L35" s="34" t="s">
        <v>40</v>
      </c>
      <c r="M35" s="33">
        <v>28</v>
      </c>
      <c r="N35" s="51" t="s">
        <v>118</v>
      </c>
      <c r="O35" s="33" t="s">
        <v>145</v>
      </c>
      <c r="P35" s="201">
        <v>0.2</v>
      </c>
      <c r="Q35" s="12">
        <f>450*(1-$R$2/100)</f>
        <v>450</v>
      </c>
      <c r="R35" s="29"/>
    </row>
    <row r="36" spans="1:20">
      <c r="A36" s="36">
        <v>714</v>
      </c>
      <c r="B36" s="32" t="s">
        <v>70</v>
      </c>
      <c r="C36" s="232" t="s">
        <v>260</v>
      </c>
      <c r="D36" s="33"/>
      <c r="E36" s="30" t="s">
        <v>38</v>
      </c>
      <c r="F36" s="57" t="s">
        <v>68</v>
      </c>
      <c r="G36" s="34" t="s">
        <v>12</v>
      </c>
      <c r="H36" s="34" t="s">
        <v>16</v>
      </c>
      <c r="I36" s="37">
        <v>2018</v>
      </c>
      <c r="J36" s="35">
        <v>32</v>
      </c>
      <c r="K36" s="34" t="s">
        <v>39</v>
      </c>
      <c r="L36" s="34" t="s">
        <v>40</v>
      </c>
      <c r="M36" s="33">
        <v>28</v>
      </c>
      <c r="N36" s="51" t="s">
        <v>118</v>
      </c>
      <c r="O36" s="33" t="s">
        <v>145</v>
      </c>
      <c r="P36" s="202">
        <v>0.2</v>
      </c>
      <c r="Q36" s="12">
        <f>450*(1-$R$2/100)</f>
        <v>450</v>
      </c>
      <c r="R36" s="29"/>
    </row>
    <row r="37" spans="1:20">
      <c r="A37" s="46"/>
      <c r="B37" s="122" t="s">
        <v>156</v>
      </c>
      <c r="C37" s="19"/>
      <c r="D37" s="123"/>
      <c r="E37" s="124"/>
      <c r="F37" s="31"/>
      <c r="G37" s="20"/>
      <c r="H37" s="20"/>
      <c r="I37" s="19"/>
      <c r="J37" s="20"/>
      <c r="K37" s="20"/>
      <c r="L37" s="20"/>
      <c r="M37" s="20"/>
      <c r="N37" s="20"/>
      <c r="O37" s="20"/>
      <c r="P37" s="45"/>
      <c r="Q37" s="28"/>
      <c r="R37" s="29"/>
    </row>
    <row r="38" spans="1:20" s="49" customFormat="1">
      <c r="A38" s="109">
        <v>793</v>
      </c>
      <c r="B38" s="61" t="s">
        <v>224</v>
      </c>
      <c r="C38" s="232" t="s">
        <v>261</v>
      </c>
      <c r="D38" s="33"/>
      <c r="E38" s="30" t="s">
        <v>226</v>
      </c>
      <c r="F38" s="95" t="s">
        <v>225</v>
      </c>
      <c r="G38" s="34" t="s">
        <v>12</v>
      </c>
      <c r="H38" s="39" t="s">
        <v>16</v>
      </c>
      <c r="I38" s="37">
        <v>2026</v>
      </c>
      <c r="J38" s="35">
        <v>16</v>
      </c>
      <c r="K38" s="74" t="s">
        <v>143</v>
      </c>
      <c r="L38" s="35" t="s">
        <v>144</v>
      </c>
      <c r="M38" s="35">
        <v>44</v>
      </c>
      <c r="N38" s="35" t="s">
        <v>116</v>
      </c>
      <c r="O38" s="107" t="s">
        <v>146</v>
      </c>
      <c r="P38" s="203">
        <v>0.18</v>
      </c>
      <c r="Q38" s="12">
        <f>700*(1-$R$2/100)</f>
        <v>700</v>
      </c>
      <c r="R38" s="35"/>
      <c r="S38" s="82"/>
      <c r="T38" s="82"/>
    </row>
    <row r="39" spans="1:20" s="49" customFormat="1">
      <c r="A39" s="109">
        <v>787</v>
      </c>
      <c r="B39" s="61" t="s">
        <v>161</v>
      </c>
      <c r="C39" s="232" t="s">
        <v>262</v>
      </c>
      <c r="D39" s="33"/>
      <c r="E39" s="30" t="s">
        <v>147</v>
      </c>
      <c r="F39" s="95" t="s">
        <v>162</v>
      </c>
      <c r="G39" s="34" t="s">
        <v>12</v>
      </c>
      <c r="H39" s="39" t="s">
        <v>16</v>
      </c>
      <c r="I39" s="37">
        <v>2025</v>
      </c>
      <c r="J39" s="35">
        <v>30</v>
      </c>
      <c r="K39" s="74" t="s">
        <v>143</v>
      </c>
      <c r="L39" s="35" t="s">
        <v>144</v>
      </c>
      <c r="M39" s="35">
        <v>48</v>
      </c>
      <c r="N39" s="35" t="s">
        <v>116</v>
      </c>
      <c r="O39" s="107" t="s">
        <v>146</v>
      </c>
      <c r="P39" s="204">
        <v>0.26</v>
      </c>
      <c r="Q39" s="12">
        <f>700*(1-$R$2/100)</f>
        <v>700</v>
      </c>
      <c r="R39" s="34"/>
      <c r="S39" s="82"/>
      <c r="T39" s="82"/>
    </row>
    <row r="40" spans="1:20" s="49" customFormat="1">
      <c r="A40" s="109">
        <v>776</v>
      </c>
      <c r="B40" s="61" t="s">
        <v>151</v>
      </c>
      <c r="C40" s="232" t="s">
        <v>263</v>
      </c>
      <c r="D40" s="33"/>
      <c r="E40" s="30" t="s">
        <v>152</v>
      </c>
      <c r="F40" s="95" t="s">
        <v>153</v>
      </c>
      <c r="G40" s="34" t="s">
        <v>12</v>
      </c>
      <c r="H40" s="39" t="s">
        <v>16</v>
      </c>
      <c r="I40" s="37">
        <v>2024</v>
      </c>
      <c r="J40" s="35">
        <v>24</v>
      </c>
      <c r="K40" s="74" t="s">
        <v>194</v>
      </c>
      <c r="L40" s="35" t="s">
        <v>144</v>
      </c>
      <c r="M40" s="35">
        <v>24</v>
      </c>
      <c r="N40" s="35" t="s">
        <v>116</v>
      </c>
      <c r="O40" s="107" t="s">
        <v>146</v>
      </c>
      <c r="P40" s="205">
        <v>0.22</v>
      </c>
      <c r="Q40" s="12">
        <f>700*(1-$R$2/100)</f>
        <v>700</v>
      </c>
      <c r="R40" s="34"/>
      <c r="S40" s="82"/>
      <c r="T40" s="82"/>
    </row>
    <row r="41" spans="1:20" s="49" customFormat="1">
      <c r="A41" s="109">
        <v>791</v>
      </c>
      <c r="B41" s="61" t="s">
        <v>180</v>
      </c>
      <c r="C41" s="232" t="s">
        <v>264</v>
      </c>
      <c r="D41" s="33"/>
      <c r="E41" s="30" t="s">
        <v>181</v>
      </c>
      <c r="F41" s="95" t="s">
        <v>182</v>
      </c>
      <c r="G41" s="34" t="s">
        <v>12</v>
      </c>
      <c r="H41" s="39" t="s">
        <v>16</v>
      </c>
      <c r="I41" s="37">
        <v>2025</v>
      </c>
      <c r="J41" s="35">
        <v>24</v>
      </c>
      <c r="K41" s="74" t="s">
        <v>143</v>
      </c>
      <c r="L41" s="35" t="s">
        <v>144</v>
      </c>
      <c r="M41" s="35">
        <v>24</v>
      </c>
      <c r="N41" s="35" t="s">
        <v>116</v>
      </c>
      <c r="O41" s="107" t="s">
        <v>146</v>
      </c>
      <c r="P41" s="206">
        <v>0.2</v>
      </c>
      <c r="Q41" s="12">
        <f>700*(1-$R$2/100)</f>
        <v>700</v>
      </c>
      <c r="R41" s="34"/>
      <c r="S41" s="82"/>
      <c r="T41" s="82"/>
    </row>
    <row r="42" spans="1:20" s="49" customFormat="1">
      <c r="A42" s="109">
        <v>774</v>
      </c>
      <c r="B42" s="61" t="s">
        <v>224</v>
      </c>
      <c r="C42" s="232" t="s">
        <v>261</v>
      </c>
      <c r="D42" s="33"/>
      <c r="E42" s="30" t="s">
        <v>147</v>
      </c>
      <c r="F42" s="95" t="s">
        <v>223</v>
      </c>
      <c r="G42" s="34" t="s">
        <v>12</v>
      </c>
      <c r="H42" s="39" t="s">
        <v>16</v>
      </c>
      <c r="I42" s="37">
        <v>2026</v>
      </c>
      <c r="J42" s="35">
        <v>34</v>
      </c>
      <c r="K42" s="74" t="s">
        <v>143</v>
      </c>
      <c r="L42" s="35" t="s">
        <v>144</v>
      </c>
      <c r="M42" s="35">
        <v>24</v>
      </c>
      <c r="N42" s="35" t="s">
        <v>116</v>
      </c>
      <c r="O42" s="107" t="s">
        <v>146</v>
      </c>
      <c r="P42" s="207">
        <v>0.28</v>
      </c>
      <c r="Q42" s="12">
        <f>900*(1-$R$2/100)</f>
        <v>900</v>
      </c>
      <c r="R42" s="35"/>
      <c r="S42" s="82"/>
      <c r="T42" s="82"/>
    </row>
    <row r="43" spans="1:20">
      <c r="A43" s="46"/>
      <c r="B43" s="122" t="s">
        <v>18</v>
      </c>
      <c r="C43" s="19"/>
      <c r="D43" s="123"/>
      <c r="E43" s="124"/>
      <c r="F43" s="31"/>
      <c r="G43" s="20"/>
      <c r="H43" s="20"/>
      <c r="I43" s="19"/>
      <c r="J43" s="20"/>
      <c r="K43" s="20"/>
      <c r="L43" s="20"/>
      <c r="M43" s="20"/>
      <c r="N43" s="20"/>
      <c r="O43" s="20"/>
      <c r="P43" s="45"/>
      <c r="Q43" s="28"/>
      <c r="R43" s="29"/>
    </row>
    <row r="44" spans="1:20">
      <c r="A44" s="36">
        <v>754</v>
      </c>
      <c r="B44" s="34" t="s">
        <v>198</v>
      </c>
      <c r="C44" s="232" t="s">
        <v>265</v>
      </c>
      <c r="D44" s="56" t="s">
        <v>33</v>
      </c>
      <c r="E44" s="30" t="s">
        <v>196</v>
      </c>
      <c r="F44" s="58" t="s">
        <v>197</v>
      </c>
      <c r="G44" s="34" t="s">
        <v>12</v>
      </c>
      <c r="H44" s="39" t="s">
        <v>15</v>
      </c>
      <c r="I44" s="37">
        <v>2025</v>
      </c>
      <c r="J44" s="35">
        <v>280</v>
      </c>
      <c r="K44" s="34" t="s">
        <v>25</v>
      </c>
      <c r="L44" s="34" t="s">
        <v>21</v>
      </c>
      <c r="M44" s="35">
        <v>5</v>
      </c>
      <c r="N44" s="86" t="s">
        <v>116</v>
      </c>
      <c r="O44" s="107" t="s">
        <v>145</v>
      </c>
      <c r="P44" s="208">
        <v>0.45</v>
      </c>
      <c r="Q44" s="12">
        <f>990*(1-$R$2/100)</f>
        <v>990</v>
      </c>
      <c r="R44" s="29"/>
    </row>
    <row r="45" spans="1:20" s="87" customFormat="1">
      <c r="A45" s="88">
        <v>679</v>
      </c>
      <c r="B45" s="89" t="s">
        <v>92</v>
      </c>
      <c r="C45" s="232" t="s">
        <v>266</v>
      </c>
      <c r="D45" s="85"/>
      <c r="E45" s="90" t="s">
        <v>58</v>
      </c>
      <c r="F45" s="83" t="s">
        <v>91</v>
      </c>
      <c r="G45" s="84" t="s">
        <v>12</v>
      </c>
      <c r="H45" s="91" t="s">
        <v>14</v>
      </c>
      <c r="I45" s="92">
        <v>2021</v>
      </c>
      <c r="J45" s="86">
        <v>216</v>
      </c>
      <c r="K45" s="93" t="s">
        <v>59</v>
      </c>
      <c r="L45" s="86" t="s">
        <v>21</v>
      </c>
      <c r="M45" s="86">
        <v>16</v>
      </c>
      <c r="N45" s="86" t="s">
        <v>116</v>
      </c>
      <c r="O45" s="101" t="s">
        <v>145</v>
      </c>
      <c r="P45" s="209">
        <v>0.34</v>
      </c>
      <c r="Q45" s="12">
        <f>600*(1-$R$2/100)</f>
        <v>600</v>
      </c>
      <c r="R45" s="84"/>
    </row>
    <row r="46" spans="1:20">
      <c r="A46" s="71">
        <v>753</v>
      </c>
      <c r="B46" s="34" t="s">
        <v>113</v>
      </c>
      <c r="C46" s="232" t="s">
        <v>267</v>
      </c>
      <c r="D46" s="33"/>
      <c r="E46" s="30" t="s">
        <v>83</v>
      </c>
      <c r="F46" s="57" t="s">
        <v>114</v>
      </c>
      <c r="G46" s="34" t="s">
        <v>12</v>
      </c>
      <c r="H46" s="39" t="s">
        <v>14</v>
      </c>
      <c r="I46" s="33">
        <v>2022</v>
      </c>
      <c r="J46" s="35">
        <v>376</v>
      </c>
      <c r="K46" s="65" t="s">
        <v>20</v>
      </c>
      <c r="L46" s="35" t="s">
        <v>21</v>
      </c>
      <c r="M46" s="35">
        <v>6</v>
      </c>
      <c r="N46" s="35" t="s">
        <v>118</v>
      </c>
      <c r="O46" s="107" t="s">
        <v>145</v>
      </c>
      <c r="P46" s="210">
        <v>0.8</v>
      </c>
      <c r="Q46" s="12">
        <f>850*(1-$R$2/100)</f>
        <v>850</v>
      </c>
      <c r="R46" s="29"/>
    </row>
    <row r="47" spans="1:20">
      <c r="A47" s="36">
        <v>708</v>
      </c>
      <c r="B47" s="32" t="s">
        <v>61</v>
      </c>
      <c r="C47" s="232" t="s">
        <v>268</v>
      </c>
      <c r="D47" s="33"/>
      <c r="E47" s="30" t="s">
        <v>62</v>
      </c>
      <c r="F47" s="57" t="s">
        <v>63</v>
      </c>
      <c r="G47" s="34" t="s">
        <v>12</v>
      </c>
      <c r="H47" s="34" t="s">
        <v>16</v>
      </c>
      <c r="I47" s="33">
        <v>2018</v>
      </c>
      <c r="J47" s="35">
        <v>64</v>
      </c>
      <c r="K47" s="34" t="s">
        <v>64</v>
      </c>
      <c r="L47" s="35" t="s">
        <v>21</v>
      </c>
      <c r="M47" s="33">
        <v>14</v>
      </c>
      <c r="N47" s="33" t="s">
        <v>116</v>
      </c>
      <c r="O47" s="101" t="s">
        <v>145</v>
      </c>
      <c r="P47" s="211">
        <v>0.36</v>
      </c>
      <c r="Q47" s="12">
        <f>500*(1-$R$2/100)</f>
        <v>500</v>
      </c>
      <c r="R47" s="29"/>
    </row>
    <row r="48" spans="1:36" s="167" customFormat="1">
      <c r="A48" s="157">
        <v>792</v>
      </c>
      <c r="B48" s="158" t="s">
        <v>199</v>
      </c>
      <c r="C48" s="232" t="s">
        <v>269</v>
      </c>
      <c r="D48" s="148" t="s">
        <v>4</v>
      </c>
      <c r="E48" s="160" t="s">
        <v>200</v>
      </c>
      <c r="F48" s="161" t="s">
        <v>201</v>
      </c>
      <c r="G48" s="162" t="s">
        <v>12</v>
      </c>
      <c r="H48" s="162" t="s">
        <v>15</v>
      </c>
      <c r="I48" s="163">
        <v>2025</v>
      </c>
      <c r="J48" s="164">
        <v>272</v>
      </c>
      <c r="K48" s="162" t="s">
        <v>202</v>
      </c>
      <c r="L48" s="164" t="s">
        <v>21</v>
      </c>
      <c r="M48" s="163">
        <v>6</v>
      </c>
      <c r="N48" s="163" t="s">
        <v>116</v>
      </c>
      <c r="O48" s="107" t="s">
        <v>146</v>
      </c>
      <c r="P48" s="212">
        <v>1.1</v>
      </c>
      <c r="Q48" s="166">
        <f>2100*(1-$R$2/100)</f>
        <v>2100</v>
      </c>
      <c r="R48" s="154"/>
      <c r="S48" s="82"/>
      <c r="T48" s="82"/>
      <c r="U48" s="82"/>
      <c r="V48" s="82"/>
      <c r="W48" s="82"/>
      <c r="X48" s="82"/>
      <c r="Y48" s="82"/>
      <c r="Z48" s="82"/>
      <c r="AA48" s="82"/>
      <c r="AB48" s="82"/>
      <c r="AC48" s="82"/>
      <c r="AD48" s="82"/>
      <c r="AE48" s="82"/>
      <c r="AF48" s="82"/>
      <c r="AG48" s="82"/>
      <c r="AH48" s="82"/>
      <c r="AI48" s="82"/>
      <c r="AJ48" s="82"/>
    </row>
    <row r="49" spans="1:36">
      <c r="A49" s="36">
        <v>53</v>
      </c>
      <c r="B49" s="32" t="s">
        <v>19</v>
      </c>
      <c r="C49" s="232" t="s">
        <v>270</v>
      </c>
      <c r="D49" s="33"/>
      <c r="E49" s="32" t="s">
        <v>23</v>
      </c>
      <c r="F49" s="57" t="s">
        <v>24</v>
      </c>
      <c r="G49" s="34" t="s">
        <v>12</v>
      </c>
      <c r="H49" s="39" t="s">
        <v>14</v>
      </c>
      <c r="I49" s="37">
        <v>2012</v>
      </c>
      <c r="J49" s="35">
        <v>256</v>
      </c>
      <c r="K49" s="35" t="s">
        <v>25</v>
      </c>
      <c r="L49" s="35" t="s">
        <v>21</v>
      </c>
      <c r="M49" s="35">
        <v>20</v>
      </c>
      <c r="N49" s="35" t="s">
        <v>117</v>
      </c>
      <c r="O49" s="101" t="s">
        <v>145</v>
      </c>
      <c r="P49" s="213">
        <v>0.57</v>
      </c>
      <c r="Q49" s="12">
        <f>250*(1-$R$2/100)</f>
        <v>250</v>
      </c>
      <c r="R49" s="29"/>
    </row>
    <row r="50" spans="1:36">
      <c r="A50" s="68">
        <v>99</v>
      </c>
      <c r="B50" s="103" t="s">
        <v>126</v>
      </c>
      <c r="C50" s="232" t="s">
        <v>271</v>
      </c>
      <c r="D50" s="33"/>
      <c r="E50" s="105" t="s">
        <v>127</v>
      </c>
      <c r="F50" s="106" t="s">
        <v>128</v>
      </c>
      <c r="G50" s="34" t="s">
        <v>12</v>
      </c>
      <c r="H50" s="65" t="s">
        <v>15</v>
      </c>
      <c r="I50" s="68">
        <v>2022</v>
      </c>
      <c r="J50" s="74">
        <v>112</v>
      </c>
      <c r="K50" s="74" t="s">
        <v>129</v>
      </c>
      <c r="L50" s="65" t="s">
        <v>21</v>
      </c>
      <c r="M50" s="35">
        <v>12</v>
      </c>
      <c r="N50" s="35" t="s">
        <v>116</v>
      </c>
      <c r="O50" s="107" t="s">
        <v>146</v>
      </c>
      <c r="P50" s="214">
        <v>0.365</v>
      </c>
      <c r="Q50" s="12">
        <f>550*(1-$R$2/100)</f>
        <v>550</v>
      </c>
      <c r="R50" s="29"/>
    </row>
    <row r="51" spans="1:36" s="168" customFormat="1">
      <c r="A51" s="88">
        <v>759</v>
      </c>
      <c r="B51" s="89" t="s">
        <v>217</v>
      </c>
      <c r="C51" s="232" t="s">
        <v>272</v>
      </c>
      <c r="D51" s="121" t="s">
        <v>4</v>
      </c>
      <c r="E51" s="90" t="s">
        <v>207</v>
      </c>
      <c r="F51" s="95" t="s">
        <v>208</v>
      </c>
      <c r="G51" s="34" t="s">
        <v>12</v>
      </c>
      <c r="H51" s="65" t="s">
        <v>15</v>
      </c>
      <c r="I51" s="68">
        <v>2025</v>
      </c>
      <c r="J51" s="65" t="s">
        <v>209</v>
      </c>
      <c r="K51" s="66" t="s">
        <v>210</v>
      </c>
      <c r="L51" s="65" t="s">
        <v>21</v>
      </c>
      <c r="M51" s="35">
        <v>10</v>
      </c>
      <c r="N51" s="35" t="s">
        <v>116</v>
      </c>
      <c r="O51" s="108" t="s">
        <v>145</v>
      </c>
      <c r="P51" s="215">
        <v>0.365</v>
      </c>
      <c r="Q51" s="12">
        <f>750*(1-$R$2/100)</f>
        <v>750</v>
      </c>
      <c r="R51" s="29"/>
    </row>
    <row r="52" spans="1:36">
      <c r="A52" s="36">
        <v>719</v>
      </c>
      <c r="B52" s="32" t="s">
        <v>75</v>
      </c>
      <c r="C52" s="232" t="s">
        <v>273</v>
      </c>
      <c r="D52" s="33"/>
      <c r="E52" s="32" t="s">
        <v>76</v>
      </c>
      <c r="F52" s="58" t="s">
        <v>77</v>
      </c>
      <c r="G52" s="34" t="s">
        <v>12</v>
      </c>
      <c r="H52" s="34" t="s">
        <v>16</v>
      </c>
      <c r="I52" s="33">
        <v>2019</v>
      </c>
      <c r="J52" s="35">
        <v>208</v>
      </c>
      <c r="K52" s="34" t="s">
        <v>64</v>
      </c>
      <c r="L52" s="35" t="s">
        <v>21</v>
      </c>
      <c r="M52" s="35">
        <v>10</v>
      </c>
      <c r="N52" s="35" t="s">
        <v>116</v>
      </c>
      <c r="O52" s="101" t="s">
        <v>145</v>
      </c>
      <c r="P52" s="216">
        <v>0.56</v>
      </c>
      <c r="Q52" s="12">
        <f>700*(1-$R$2/100)</f>
        <v>700</v>
      </c>
      <c r="R52" s="29"/>
    </row>
    <row r="53" spans="1:36">
      <c r="A53" s="68">
        <v>786</v>
      </c>
      <c r="B53" s="103" t="s">
        <v>158</v>
      </c>
      <c r="C53" s="232" t="s">
        <v>274</v>
      </c>
      <c r="D53" s="33"/>
      <c r="E53" s="105" t="s">
        <v>160</v>
      </c>
      <c r="F53" s="58" t="s">
        <v>159</v>
      </c>
      <c r="G53" s="34" t="s">
        <v>12</v>
      </c>
      <c r="H53" s="34" t="s">
        <v>16</v>
      </c>
      <c r="I53" s="150">
        <v>2025</v>
      </c>
      <c r="J53" s="35">
        <v>32</v>
      </c>
      <c r="K53" s="65" t="s">
        <v>52</v>
      </c>
      <c r="L53" s="35" t="s">
        <v>21</v>
      </c>
      <c r="M53" s="35">
        <v>10</v>
      </c>
      <c r="N53" s="35" t="s">
        <v>116</v>
      </c>
      <c r="O53" s="107" t="s">
        <v>146</v>
      </c>
      <c r="P53" s="217">
        <v>0.28</v>
      </c>
      <c r="Q53" s="12">
        <f>800*(1-$R$2/100)</f>
        <v>800</v>
      </c>
      <c r="R53" s="29"/>
    </row>
    <row r="54" spans="1:36">
      <c r="A54" s="67">
        <v>673</v>
      </c>
      <c r="B54" s="61" t="s">
        <v>121</v>
      </c>
      <c r="C54" s="232" t="s">
        <v>275</v>
      </c>
      <c r="D54" s="33"/>
      <c r="E54" s="64" t="s">
        <v>54</v>
      </c>
      <c r="F54" s="58" t="s">
        <v>119</v>
      </c>
      <c r="G54" s="34" t="s">
        <v>12</v>
      </c>
      <c r="H54" s="65" t="s">
        <v>15</v>
      </c>
      <c r="I54" s="102">
        <v>2022</v>
      </c>
      <c r="J54" s="35">
        <v>96</v>
      </c>
      <c r="K54" s="65" t="s">
        <v>120</v>
      </c>
      <c r="L54" s="35" t="s">
        <v>21</v>
      </c>
      <c r="M54" s="35">
        <v>12</v>
      </c>
      <c r="N54" s="35" t="s">
        <v>116</v>
      </c>
      <c r="O54" s="107" t="s">
        <v>146</v>
      </c>
      <c r="P54" s="218">
        <v>0.36</v>
      </c>
      <c r="Q54" s="12">
        <f>600*(1-$R$2/100)</f>
        <v>600</v>
      </c>
      <c r="R54" s="29"/>
    </row>
    <row r="55" spans="1:36">
      <c r="A55" s="36">
        <v>712</v>
      </c>
      <c r="B55" s="34" t="s">
        <v>71</v>
      </c>
      <c r="C55" s="232" t="s">
        <v>276</v>
      </c>
      <c r="D55" s="33"/>
      <c r="E55" s="30" t="s">
        <v>60</v>
      </c>
      <c r="F55" s="57" t="s">
        <v>72</v>
      </c>
      <c r="G55" s="34" t="s">
        <v>12</v>
      </c>
      <c r="H55" s="34" t="s">
        <v>14</v>
      </c>
      <c r="I55" s="33">
        <v>2018</v>
      </c>
      <c r="J55" s="35">
        <v>200</v>
      </c>
      <c r="K55" s="34" t="s">
        <v>20</v>
      </c>
      <c r="L55" s="35" t="s">
        <v>21</v>
      </c>
      <c r="M55" s="35">
        <v>10</v>
      </c>
      <c r="N55" s="86" t="s">
        <v>118</v>
      </c>
      <c r="O55" s="101" t="s">
        <v>145</v>
      </c>
      <c r="P55" s="219">
        <v>0.585</v>
      </c>
      <c r="Q55" s="12">
        <f>600*(1-$R$2/100)</f>
        <v>600</v>
      </c>
      <c r="R55" s="29"/>
    </row>
    <row r="56" spans="1:36" s="49" customFormat="1">
      <c r="A56" s="36">
        <v>767</v>
      </c>
      <c r="B56" s="34" t="s">
        <v>218</v>
      </c>
      <c r="C56" s="232" t="s">
        <v>277</v>
      </c>
      <c r="D56" s="56" t="s">
        <v>33</v>
      </c>
      <c r="E56" s="30" t="s">
        <v>211</v>
      </c>
      <c r="F56" s="83" t="s">
        <v>212</v>
      </c>
      <c r="G56" s="34" t="s">
        <v>12</v>
      </c>
      <c r="H56" s="39" t="s">
        <v>15</v>
      </c>
      <c r="I56" s="37">
        <v>2025</v>
      </c>
      <c r="J56" s="35">
        <v>128</v>
      </c>
      <c r="K56" s="34" t="s">
        <v>210</v>
      </c>
      <c r="L56" s="34" t="s">
        <v>21</v>
      </c>
      <c r="M56" s="35">
        <v>10</v>
      </c>
      <c r="N56" s="86" t="s">
        <v>116</v>
      </c>
      <c r="O56" s="107" t="s">
        <v>146</v>
      </c>
      <c r="P56" s="220">
        <v>0.36</v>
      </c>
      <c r="Q56" s="12">
        <f>850*(1-$R$2/100)</f>
        <v>850</v>
      </c>
      <c r="R56" s="34"/>
      <c r="S56" s="82"/>
      <c r="T56" s="82"/>
    </row>
    <row r="57" spans="1:36" s="168" customFormat="1">
      <c r="A57" s="67">
        <v>725</v>
      </c>
      <c r="B57" s="61" t="s">
        <v>220</v>
      </c>
      <c r="C57" s="232" t="s">
        <v>278</v>
      </c>
      <c r="D57" s="33"/>
      <c r="E57" s="64" t="s">
        <v>221</v>
      </c>
      <c r="F57" s="58" t="s">
        <v>222</v>
      </c>
      <c r="G57" s="34" t="s">
        <v>12</v>
      </c>
      <c r="H57" s="34" t="s">
        <v>14</v>
      </c>
      <c r="I57" s="33">
        <v>2019</v>
      </c>
      <c r="J57" s="35">
        <v>360</v>
      </c>
      <c r="K57" s="171">
        <v>3000</v>
      </c>
      <c r="L57" s="35" t="s">
        <v>21</v>
      </c>
      <c r="M57" s="35">
        <v>10</v>
      </c>
      <c r="N57" s="35" t="s">
        <v>116</v>
      </c>
      <c r="O57" s="101" t="s">
        <v>145</v>
      </c>
      <c r="P57" s="221">
        <v>0.505</v>
      </c>
      <c r="Q57" s="12">
        <f>700*(1-$R$2/100)</f>
        <v>700</v>
      </c>
      <c r="R57" s="29"/>
      <c r="S57" s="82"/>
      <c r="T57" s="82"/>
    </row>
    <row r="58" spans="1:36" s="168" customFormat="1">
      <c r="A58" s="67">
        <v>94</v>
      </c>
      <c r="B58" s="61" t="s">
        <v>230</v>
      </c>
      <c r="C58" s="232" t="s">
        <v>279</v>
      </c>
      <c r="D58" s="121" t="s">
        <v>4</v>
      </c>
      <c r="E58" s="64" t="s">
        <v>231</v>
      </c>
      <c r="F58" s="58" t="s">
        <v>232</v>
      </c>
      <c r="G58" s="34" t="s">
        <v>12</v>
      </c>
      <c r="H58" s="65" t="s">
        <v>16</v>
      </c>
      <c r="I58" s="33">
        <v>2026</v>
      </c>
      <c r="J58" s="74">
        <v>48</v>
      </c>
      <c r="K58" s="73" t="s">
        <v>233</v>
      </c>
      <c r="L58" s="35" t="s">
        <v>21</v>
      </c>
      <c r="M58" s="35">
        <v>15</v>
      </c>
      <c r="N58" s="35" t="s">
        <v>116</v>
      </c>
      <c r="O58" s="101" t="s">
        <v>145</v>
      </c>
      <c r="P58" s="222">
        <v>0.3</v>
      </c>
      <c r="Q58" s="12">
        <f>700*(1-$R$2/100)</f>
        <v>700</v>
      </c>
      <c r="R58" s="99"/>
      <c r="S58" s="82"/>
      <c r="T58" s="82"/>
    </row>
    <row r="59" spans="1:36">
      <c r="A59" s="60">
        <v>689</v>
      </c>
      <c r="B59" s="61" t="s">
        <v>148</v>
      </c>
      <c r="C59" s="232" t="s">
        <v>280</v>
      </c>
      <c r="D59" s="56" t="s">
        <v>33</v>
      </c>
      <c r="E59" s="64" t="s">
        <v>149</v>
      </c>
      <c r="F59" s="58" t="s">
        <v>150</v>
      </c>
      <c r="G59" s="34" t="s">
        <v>12</v>
      </c>
      <c r="H59" s="65" t="s">
        <v>16</v>
      </c>
      <c r="I59" s="33">
        <v>2024</v>
      </c>
      <c r="J59" s="65">
        <v>128</v>
      </c>
      <c r="K59" s="65" t="s">
        <v>125</v>
      </c>
      <c r="L59" s="35" t="s">
        <v>21</v>
      </c>
      <c r="M59" s="35">
        <v>10</v>
      </c>
      <c r="N59" s="35" t="s">
        <v>116</v>
      </c>
      <c r="O59" s="107" t="s">
        <v>146</v>
      </c>
      <c r="P59" s="223">
        <v>0.53</v>
      </c>
      <c r="Q59" s="12">
        <f>900*(1-$R$2/100)</f>
        <v>900</v>
      </c>
      <c r="R59" s="110"/>
    </row>
    <row r="60" spans="1:36" s="49" customFormat="1">
      <c r="A60" s="36">
        <v>785</v>
      </c>
      <c r="B60" s="34" t="s">
        <v>219</v>
      </c>
      <c r="C60" s="232" t="s">
        <v>281</v>
      </c>
      <c r="D60" s="56" t="s">
        <v>33</v>
      </c>
      <c r="E60" s="169" t="s">
        <v>157</v>
      </c>
      <c r="F60" s="95" t="s">
        <v>213</v>
      </c>
      <c r="G60" s="34" t="s">
        <v>12</v>
      </c>
      <c r="H60" s="39" t="s">
        <v>14</v>
      </c>
      <c r="I60" s="37">
        <v>2025</v>
      </c>
      <c r="J60" s="35">
        <v>184</v>
      </c>
      <c r="K60" s="34" t="s">
        <v>210</v>
      </c>
      <c r="L60" s="34" t="s">
        <v>21</v>
      </c>
      <c r="M60" s="35">
        <v>8</v>
      </c>
      <c r="N60" s="86" t="s">
        <v>116</v>
      </c>
      <c r="O60" s="107" t="s">
        <v>146</v>
      </c>
      <c r="P60" s="224">
        <v>0.435</v>
      </c>
      <c r="Q60" s="12">
        <f>900*(1-$R$2/100)</f>
        <v>900</v>
      </c>
      <c r="R60" s="34"/>
      <c r="S60" s="82"/>
      <c r="T60" s="82"/>
    </row>
    <row r="61" spans="1:36">
      <c r="A61" s="36">
        <v>702</v>
      </c>
      <c r="B61" s="34" t="s">
        <v>53</v>
      </c>
      <c r="C61" s="232" t="s">
        <v>282</v>
      </c>
      <c r="D61" s="33"/>
      <c r="E61" s="30" t="s">
        <v>54</v>
      </c>
      <c r="F61" s="57" t="s">
        <v>55</v>
      </c>
      <c r="G61" s="34" t="s">
        <v>12</v>
      </c>
      <c r="H61" s="34" t="s">
        <v>15</v>
      </c>
      <c r="I61" s="36">
        <v>2017</v>
      </c>
      <c r="J61" s="34">
        <v>120</v>
      </c>
      <c r="K61" s="34" t="s">
        <v>56</v>
      </c>
      <c r="L61" s="35" t="s">
        <v>21</v>
      </c>
      <c r="M61" s="35">
        <v>10</v>
      </c>
      <c r="N61" s="35" t="s">
        <v>118</v>
      </c>
      <c r="O61" s="101" t="s">
        <v>145</v>
      </c>
      <c r="P61" s="225">
        <v>0.42</v>
      </c>
      <c r="Q61" s="12">
        <f>500*(1-$R$2/100)</f>
        <v>500</v>
      </c>
      <c r="R61" s="29"/>
    </row>
    <row r="62" spans="1:36">
      <c r="A62" s="68">
        <v>760</v>
      </c>
      <c r="B62" s="61" t="s">
        <v>130</v>
      </c>
      <c r="C62" s="232" t="s">
        <v>283</v>
      </c>
      <c r="D62" s="33"/>
      <c r="E62" s="30" t="s">
        <v>108</v>
      </c>
      <c r="F62" s="95" t="s">
        <v>131</v>
      </c>
      <c r="G62" s="34" t="s">
        <v>12</v>
      </c>
      <c r="H62" s="39" t="s">
        <v>14</v>
      </c>
      <c r="I62" s="37">
        <v>2022</v>
      </c>
      <c r="J62" s="34">
        <v>144</v>
      </c>
      <c r="K62" s="34" t="s">
        <v>25</v>
      </c>
      <c r="L62" s="35" t="s">
        <v>21</v>
      </c>
      <c r="M62" s="35">
        <v>8</v>
      </c>
      <c r="N62" s="35" t="s">
        <v>116</v>
      </c>
      <c r="O62" s="107" t="s">
        <v>146</v>
      </c>
      <c r="P62" s="226">
        <v>0.48</v>
      </c>
      <c r="Q62" s="12">
        <f>700*(1-$R$2/100)</f>
        <v>700</v>
      </c>
      <c r="R62" s="29"/>
    </row>
    <row r="63" spans="1:36">
      <c r="A63" s="68">
        <v>790</v>
      </c>
      <c r="B63" s="61" t="s">
        <v>178</v>
      </c>
      <c r="C63" s="232" t="s">
        <v>284</v>
      </c>
      <c r="D63" s="34"/>
      <c r="E63" s="30" t="s">
        <v>157</v>
      </c>
      <c r="F63" s="95" t="s">
        <v>179</v>
      </c>
      <c r="G63" s="34" t="s">
        <v>12</v>
      </c>
      <c r="H63" s="39" t="s">
        <v>22</v>
      </c>
      <c r="I63" s="37">
        <v>2025</v>
      </c>
      <c r="J63" s="34">
        <v>144</v>
      </c>
      <c r="K63" s="34" t="s">
        <v>25</v>
      </c>
      <c r="L63" s="35" t="s">
        <v>21</v>
      </c>
      <c r="M63" s="35">
        <v>10</v>
      </c>
      <c r="N63" s="35" t="s">
        <v>116</v>
      </c>
      <c r="O63" s="107" t="s">
        <v>146</v>
      </c>
      <c r="P63" s="227">
        <v>0.39</v>
      </c>
      <c r="Q63" s="12">
        <f>800*(1-$R$2/100)</f>
        <v>800</v>
      </c>
      <c r="R63" s="29"/>
    </row>
    <row r="64" spans="1:18" s="155" customFormat="1">
      <c r="A64" s="71">
        <v>70</v>
      </c>
      <c r="B64" s="32" t="s">
        <v>174</v>
      </c>
      <c r="C64" s="232" t="s">
        <v>285</v>
      </c>
      <c r="D64" s="56" t="s">
        <v>33</v>
      </c>
      <c r="E64" s="32" t="s">
        <v>171</v>
      </c>
      <c r="F64" s="153" t="s">
        <v>172</v>
      </c>
      <c r="G64" s="34" t="s">
        <v>12</v>
      </c>
      <c r="H64" s="39" t="s">
        <v>14</v>
      </c>
      <c r="I64" s="37">
        <v>2023</v>
      </c>
      <c r="J64" s="35">
        <v>384</v>
      </c>
      <c r="K64" s="65" t="s">
        <v>173</v>
      </c>
      <c r="L64" s="35" t="s">
        <v>21</v>
      </c>
      <c r="M64" s="35">
        <v>12</v>
      </c>
      <c r="N64" s="35" t="s">
        <v>116</v>
      </c>
      <c r="O64" s="35" t="s">
        <v>145</v>
      </c>
      <c r="P64" s="228">
        <v>0.3</v>
      </c>
      <c r="Q64" s="12">
        <f>800*(1-$R$2/100)</f>
        <v>800</v>
      </c>
      <c r="R64" s="154"/>
    </row>
    <row r="65" spans="1:18">
      <c r="A65" s="17"/>
      <c r="B65" s="130" t="s">
        <v>44</v>
      </c>
      <c r="C65" s="17"/>
      <c r="D65" s="131"/>
      <c r="E65" s="132"/>
      <c r="F65" s="133"/>
      <c r="G65" s="18"/>
      <c r="H65" s="18"/>
      <c r="I65" s="17"/>
      <c r="J65" s="18"/>
      <c r="K65" s="18"/>
      <c r="L65" s="18"/>
      <c r="M65" s="18"/>
      <c r="N65" s="18"/>
      <c r="O65" s="18"/>
      <c r="P65" s="43"/>
      <c r="Q65" s="27"/>
      <c r="R65" s="29"/>
    </row>
    <row r="66" spans="1:18">
      <c r="A66" s="36">
        <v>721</v>
      </c>
      <c r="B66" s="34" t="s">
        <v>79</v>
      </c>
      <c r="C66" s="232" t="s">
        <v>286</v>
      </c>
      <c r="D66" s="33"/>
      <c r="E66" s="64" t="s">
        <v>80</v>
      </c>
      <c r="F66" s="57" t="s">
        <v>81</v>
      </c>
      <c r="G66" s="34" t="s">
        <v>34</v>
      </c>
      <c r="H66" s="34" t="s">
        <v>22</v>
      </c>
      <c r="I66" s="33">
        <v>2019</v>
      </c>
      <c r="J66" s="65" t="s">
        <v>78</v>
      </c>
      <c r="K66" s="65" t="s">
        <v>82</v>
      </c>
      <c r="L66" s="34" t="s">
        <v>21</v>
      </c>
      <c r="M66" s="34">
        <v>18</v>
      </c>
      <c r="N66" s="35" t="s">
        <v>116</v>
      </c>
      <c r="O66" s="107" t="s">
        <v>145</v>
      </c>
      <c r="P66" s="229">
        <v>0.29</v>
      </c>
      <c r="Q66" s="12">
        <f>450*(1-$R$2/100)</f>
        <v>450</v>
      </c>
      <c r="R66" s="29"/>
    </row>
    <row r="67" spans="1:18">
      <c r="A67" s="36">
        <v>693</v>
      </c>
      <c r="B67" s="34" t="s">
        <v>49</v>
      </c>
      <c r="C67" s="232" t="s">
        <v>287</v>
      </c>
      <c r="D67" s="33"/>
      <c r="E67" s="30" t="s">
        <v>47</v>
      </c>
      <c r="F67" s="57" t="s">
        <v>48</v>
      </c>
      <c r="G67" s="34" t="s">
        <v>34</v>
      </c>
      <c r="H67" s="34" t="s">
        <v>22</v>
      </c>
      <c r="I67" s="33">
        <v>2016</v>
      </c>
      <c r="J67" s="34">
        <v>456</v>
      </c>
      <c r="K67" s="34" t="s">
        <v>20</v>
      </c>
      <c r="L67" s="34" t="s">
        <v>21</v>
      </c>
      <c r="M67" s="34">
        <v>5</v>
      </c>
      <c r="N67" s="35" t="s">
        <v>116</v>
      </c>
      <c r="O67" s="101" t="s">
        <v>145</v>
      </c>
      <c r="P67" s="230">
        <v>0.45</v>
      </c>
      <c r="Q67" s="12">
        <f>600*(1-$R$2/100)</f>
        <v>600</v>
      </c>
      <c r="R67" s="29"/>
    </row>
    <row r="68" spans="1:18">
      <c r="A68" s="36">
        <v>748</v>
      </c>
      <c r="B68" s="33" t="s">
        <v>101</v>
      </c>
      <c r="C68" s="232" t="s">
        <v>288</v>
      </c>
      <c r="D68" s="33"/>
      <c r="E68" s="64" t="s">
        <v>102</v>
      </c>
      <c r="F68" s="58" t="s">
        <v>103</v>
      </c>
      <c r="G68" s="34" t="s">
        <v>34</v>
      </c>
      <c r="H68" s="65" t="s">
        <v>22</v>
      </c>
      <c r="I68" s="68">
        <v>2021</v>
      </c>
      <c r="J68" s="65" t="s">
        <v>104</v>
      </c>
      <c r="K68" s="66" t="s">
        <v>20</v>
      </c>
      <c r="L68" s="65" t="s">
        <v>21</v>
      </c>
      <c r="M68" s="34">
        <v>7</v>
      </c>
      <c r="N68" s="35" t="s">
        <v>116</v>
      </c>
      <c r="O68" s="107" t="s">
        <v>145</v>
      </c>
      <c r="P68" s="231">
        <v>0.45</v>
      </c>
      <c r="Q68" s="12">
        <f>700*(1-$R$2/100)</f>
        <v>700</v>
      </c>
      <c r="R68" s="99"/>
    </row>
    <row r="69" spans="1:18" s="139" customFormat="1">
      <c r="A69" s="134"/>
      <c r="B69" s="77"/>
      <c r="C69" s="135"/>
      <c r="D69" s="136"/>
      <c r="E69" s="78"/>
      <c r="F69" s="137"/>
      <c r="G69" s="78"/>
      <c r="H69" s="76"/>
      <c r="I69" s="77"/>
      <c r="J69" s="78"/>
      <c r="K69" s="76"/>
      <c r="L69" s="78"/>
      <c r="M69" s="80"/>
      <c r="N69" s="80"/>
      <c r="O69" s="80"/>
      <c r="P69" s="81"/>
      <c r="Q69" s="79"/>
      <c r="R69" s="138"/>
    </row>
    <row r="71" spans="1:18">
      <c r="B71" s="121" t="s">
        <v>4</v>
      </c>
      <c r="C71" s="141" t="s">
        <v>27</v>
      </c>
    </row>
    <row r="72" spans="1:18">
      <c r="B72" s="63" t="s">
        <v>33</v>
      </c>
      <c r="C72" s="141" t="s">
        <v>32</v>
      </c>
    </row>
    <row r="73" spans="1:18">
      <c r="B73" s="146" t="s">
        <v>28</v>
      </c>
      <c r="C73" s="141" t="s">
        <v>29</v>
      </c>
    </row>
    <row r="74" spans="1:18">
      <c r="B74" s="147" t="s">
        <v>31</v>
      </c>
      <c r="C74" s="141" t="s">
        <v>30</v>
      </c>
    </row>
    <row r="75" spans="1:18">
      <c r="B75" s="143"/>
    </row>
    <row r="76" spans="1:18">
      <c r="B76" s="143"/>
    </row>
    <row r="77" spans="1:18">
      <c r="B77" s="143"/>
    </row>
    <row r="79" spans="1:18">
      <c r="B79" s="172" t="s">
        <v>26</v>
      </c>
      <c r="C79" s="172"/>
    </row>
  </sheetData>
  <mergeCells>
    <mergeCell ref="B79:C79"/>
  </mergeCells>
  <phoneticPr fontId="0" type="noConversion"/>
  <hyperlinks>
    <hyperlink ref="F34" r:id="rId1"/>
    <hyperlink ref="F61" r:id="rId2" display="http://www.pgbooks.ru/books/book/11379"/>
    <hyperlink ref="F49" r:id="rId3" display="http://www.pgbooks.ru/books/book/?ELEMENT_ID=6407"/>
    <hyperlink ref="F47" r:id="rId4" display="http://www.pgbooks.ru/books/book/11526"/>
    <hyperlink ref="F35" r:id="rId5"/>
    <hyperlink ref="F36" r:id="rId6"/>
    <hyperlink ref="F55" r:id="rId7" display="Носкоеды"/>
    <hyperlink ref="F52" r:id="rId8" display="http://www.pgbooks.ru/books/book/11789"/>
    <hyperlink ref="F67" r:id="rId9" display="Ведьмина кровь"/>
    <hyperlink ref="F66" r:id="rId10" display="Берлинский боксерский клуб"/>
    <hyperlink ref="F31" r:id="rId11" display="Глава Шарлоты"/>
    <hyperlink ref="F45" r:id="rId12"/>
    <hyperlink ref="F32" r:id="rId13"/>
    <hyperlink ref="F27" r:id="rId14"/>
    <hyperlink ref="F68" r:id="rId15" display="http://www.pgbooks.ru/books/book/12963/"/>
    <hyperlink ref="F30" r:id="rId16" display="http://www.pgbooks.ru//books/book/12022/"/>
    <hyperlink ref="F54" r:id="rId17" display="http://www.pgbooks.ru/books/book/?ELEMENT_ID=10494"/>
    <hyperlink ref="F26" r:id="rId18"/>
    <hyperlink ref="F50" r:id="rId19" display="Курячий Бог"/>
    <hyperlink ref="F62" r:id="rId20" display="Уоррен XIII и Всевидящее око"/>
    <hyperlink ref="F12" r:id="rId21" display="Привет, давай поговорим (2-е изд.) "/>
    <hyperlink ref="F25" r:id="rId22"/>
    <hyperlink ref="F16" r:id="rId23"/>
    <hyperlink ref="F39" r:id="rId24"/>
    <hyperlink ref="F8" r:id="rId25" display="Все из-за мистера Террапта"/>
    <hyperlink ref="F10" r:id="rId26" display="Вот так запросто"/>
    <hyperlink ref="F64" r:id="rId27" display="Шедевр (2-е изд.) "/>
    <hyperlink ref="F13" r:id="rId28" display="Все из-за мистера Террапта"/>
    <hyperlink ref="F17" r:id="rId29"/>
    <hyperlink ref="F21" r:id="rId30"/>
    <hyperlink ref="F20" r:id="rId31" display="Кеплер-62. Книга четвертая: первопроходцы"/>
    <hyperlink ref="F18" r:id="rId32" display="Кеплер-62. Книга вторая: обратный отсчет"/>
    <hyperlink ref="F19" r:id="rId33" display="Кеплер-62. Книга третья: полёт"/>
    <hyperlink ref="F11" r:id="rId34"/>
    <hyperlink ref="F51" r:id="rId35"/>
    <hyperlink ref="F56" r:id="rId36"/>
    <hyperlink ref="F60" r:id="rId37"/>
    <hyperlink ref="F14" r:id="rId38"/>
    <hyperlink ref="F57" r:id="rId39" display="http://www.pgbooks.ru/books/book/12164/"/>
    <hyperlink ref="F42" r:id="rId40"/>
  </hyperlinks>
  <pageMargins left="0" right="0" top="0" bottom="0" header="0.5118110236220472" footer="0.5118110236220472"/>
  <pageSetup paperSize="9" scale="87" orientation="landscape"/>
  <headerFooter alignWithMargins="0"/>
  <drawing r:id="rId41"/>
  <legacyDrawing r:id="rId42"/>
</worksheet>
</file>

<file path=docProps/app.xml><?xml version="1.0" encoding="utf-8"?>
<Properties xmlns:vt="http://schemas.openxmlformats.org/officeDocument/2006/docPropsVTypes" xmlns="http://schemas.openxmlformats.org/officeDocument/2006/extended-properties">
  <ScaleCrop>false</ScaleCrop>
  <HeadingPairs>
    <vt:vector baseType="variant" size="2">
      <vt:variant>
        <vt:lpstr>Листы</vt:lpstr>
      </vt:variant>
      <vt:variant>
        <vt:i4>1</vt:i4>
      </vt:variant>
    </vt:vector>
  </HeadingPairs>
  <TitlesOfParts>
    <vt:vector baseType="lpstr" size="1">
      <vt:lpstr>Sheet1</vt:lpstr>
    </vt:vector>
  </TitlesOfParts>
  <LinksUpToDate>false</LinksUpToDate>
  <SharedDoc>false</SharedDoc>
  <HyperlinksChanged>false</HyperlinksChanged>
  <Application>Microsoft Excel</Application>
  <AppVersion>16.0300</AppVersion>
  <DocSecurity>0</DocSecurity>
</Properties>
</file>

<file path=docProps/core.xml><?xml version="1.0" encoding="utf-8"?>
<coreProperties xmlns:cp="http://schemas.openxmlformats.org/package/2006/metadata/core-properties" xmlns:dc="http://purl.org/dc/elements/1.1/" xmlns:dcterms="http://purl.org/dc/terms/" xmlns:xsi="http://www.w3.org/2001/XMLSchema-instance" xmlns="http://schemas.openxmlformats.org/package/2006/metadata/core-properties">
  <dcterms:created xsi:type="dcterms:W3CDTF">2013-09-23T06:11:25Z</dcterms:created>
  <dc:creator>SAMSUNG</dc:creator>
  <cp:lastModifiedBy>Antonina Hrustaleva</cp:lastModifiedBy>
  <cp:lastPrinted>2014-02-27T07:35:16Z</cp:lastPrinted>
  <dcterms:modified xsi:type="dcterms:W3CDTF">2026-06-03T07:02:25Z</dcterms:modified>
</coreProperties>
</file>

<file path=docProps/custom.xml><?xml version="1.0" encoding="utf-8"?>
<Properties xmlns="http://schemas.openxmlformats.org/officeDocument/2006/custom-properties">
  <property fmtid="{D5CDD505-2E9C-101B-9397-08002B2CF9AE}" pid="2" name="Generator">
    <lpwstr xmlns="http://schemas.openxmlformats.org/officeDocument/2006/docPropsVTypes">NPOI</lpwstr>
  </property>
  <property fmtid="{D5CDD505-2E9C-101B-9397-08002B2CF9AE}" pid="3" name="Generator Version">
    <lpwstr xmlns="http://schemas.openxmlformats.org/officeDocument/2006/docPropsVTypes">2.7.2</lpwstr>
  </property>
</Properties>
</file>